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j\Desktop\market notice\FR\"/>
    </mc:Choice>
  </mc:AlternateContent>
  <xr:revisionPtr revIDLastSave="0" documentId="8_{55AFBD6F-3C6D-4E4D-8176-E2ADE484E0F1}" xr6:coauthVersionLast="45" xr6:coauthVersionMax="45" xr10:uidLastSave="{00000000-0000-0000-0000-000000000000}"/>
  <bookViews>
    <workbookView xWindow="28680" yWindow="-120" windowWidth="29040" windowHeight="15840" xr2:uid="{65ABB944-8328-4F52-AD53-C3820F436CE6}"/>
  </bookViews>
  <sheets>
    <sheet name="Moyenne comp. à terme échu" sheetId="3" r:id="rId1"/>
  </sheets>
  <calcPr calcId="191029" iterate="1" iterateCount="500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7" i="3" l="1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G15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L7" i="3" l="1"/>
  <c r="L8" i="3"/>
  <c r="L9" i="3"/>
  <c r="L10" i="3"/>
  <c r="L11" i="3"/>
  <c r="L12" i="3"/>
  <c r="L13" i="3"/>
  <c r="L14" i="3"/>
  <c r="M15" i="3" s="1"/>
  <c r="L15" i="3"/>
  <c r="M16" i="3" s="1"/>
  <c r="L16" i="3"/>
  <c r="L17" i="3"/>
  <c r="L18" i="3"/>
  <c r="L19" i="3"/>
  <c r="L20" i="3"/>
  <c r="L21" i="3"/>
  <c r="L22" i="3"/>
  <c r="L23" i="3"/>
  <c r="L24" i="3"/>
  <c r="L25" i="3"/>
  <c r="L26" i="3"/>
  <c r="L6" i="3"/>
  <c r="M7" i="3" s="1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I6" i="3"/>
  <c r="M8" i="3" l="1"/>
  <c r="M13" i="3"/>
  <c r="M20" i="3"/>
  <c r="M12" i="3"/>
  <c r="M19" i="3"/>
  <c r="M11" i="3"/>
  <c r="M18" i="3"/>
  <c r="M10" i="3"/>
  <c r="M25" i="3"/>
  <c r="M17" i="3"/>
  <c r="M9" i="3"/>
  <c r="M21" i="3"/>
  <c r="M22" i="3"/>
  <c r="M14" i="3"/>
  <c r="M24" i="3"/>
  <c r="M23" i="3"/>
  <c r="I7" i="3"/>
  <c r="I8" i="3" s="1"/>
  <c r="J7" i="3"/>
  <c r="M27" i="3"/>
  <c r="M26" i="3"/>
  <c r="N7" i="3" l="1"/>
  <c r="J8" i="3"/>
  <c r="I9" i="3"/>
  <c r="J9" i="3"/>
  <c r="N9" i="3" s="1"/>
  <c r="N8" i="3" l="1"/>
  <c r="I10" i="3"/>
  <c r="J10" i="3"/>
  <c r="N10" i="3" l="1"/>
  <c r="I11" i="3"/>
  <c r="J11" i="3"/>
  <c r="N11" i="3" l="1"/>
  <c r="I12" i="3"/>
  <c r="J12" i="3"/>
  <c r="N12" i="3" l="1"/>
  <c r="I13" i="3"/>
  <c r="J13" i="3"/>
  <c r="N13" i="3" l="1"/>
  <c r="I14" i="3"/>
  <c r="J14" i="3"/>
  <c r="N14" i="3" l="1"/>
  <c r="I15" i="3"/>
  <c r="J15" i="3"/>
  <c r="N15" i="3" l="1"/>
  <c r="I16" i="3"/>
  <c r="J16" i="3"/>
  <c r="N16" i="3" l="1"/>
  <c r="I17" i="3"/>
  <c r="J17" i="3"/>
  <c r="N17" i="3" l="1"/>
  <c r="I18" i="3"/>
  <c r="J18" i="3"/>
  <c r="N18" i="3" l="1"/>
  <c r="I19" i="3"/>
  <c r="J19" i="3"/>
  <c r="N19" i="3" l="1"/>
  <c r="I20" i="3"/>
  <c r="J20" i="3"/>
  <c r="N20" i="3" l="1"/>
  <c r="I21" i="3"/>
  <c r="J21" i="3"/>
  <c r="N21" i="3" l="1"/>
  <c r="I22" i="3"/>
  <c r="J22" i="3"/>
  <c r="N22" i="3" l="1"/>
  <c r="I23" i="3"/>
  <c r="J23" i="3"/>
  <c r="N23" i="3" l="1"/>
  <c r="I24" i="3"/>
  <c r="J24" i="3"/>
  <c r="N24" i="3" l="1"/>
  <c r="I25" i="3"/>
  <c r="J26" i="3" s="1"/>
  <c r="J25" i="3"/>
  <c r="N25" i="3" l="1"/>
  <c r="I26" i="3"/>
  <c r="J27" i="3" s="1"/>
  <c r="N26" i="3" l="1"/>
  <c r="N27" i="3"/>
  <c r="N2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Chandran, Priyanka</author>
    <author>Jamieson, Brad</author>
  </authors>
  <commentList>
    <comment ref="F15" authorId="0" shapeId="0" xr:uid="{D48DA0D3-CB8F-4CE1-A410-0BD5FF869DF9}">
      <text>
        <r>
          <rPr>
            <b/>
            <sz val="9"/>
            <color indexed="81"/>
            <rFont val="Tahoma"/>
            <family val="2"/>
          </rPr>
          <t>Chandran, Priyanka:</t>
        </r>
        <r>
          <rPr>
            <sz val="9"/>
            <color indexed="81"/>
            <rFont val="Tahoma"/>
            <family val="2"/>
          </rPr>
          <t xml:space="preserve">
Repayment of $10MM</t>
        </r>
      </text>
    </comment>
    <comment ref="G15" authorId="1" shapeId="0" xr:uid="{80587E79-D67C-476C-87A3-D7CFED7B46B1}">
      <text>
        <r>
          <rPr>
            <sz val="9"/>
            <color indexed="81"/>
            <rFont val="Tahoma"/>
            <family val="2"/>
          </rPr>
          <t>Repayment of Accrued Interest for proportion of principal reduced.</t>
        </r>
      </text>
    </comment>
  </commentList>
</comments>
</file>

<file path=xl/sharedStrings.xml><?xml version="1.0" encoding="utf-8"?>
<sst xmlns="http://schemas.openxmlformats.org/spreadsheetml/2006/main" count="18" uniqueCount="18">
  <si>
    <r>
      <t>Principal
(P</t>
    </r>
    <r>
      <rPr>
        <vertAlign val="subscript"/>
        <sz val="12"/>
        <color theme="0"/>
        <rFont val="Calibri"/>
        <family val="2"/>
        <scheme val="minor"/>
      </rPr>
      <t>t</t>
    </r>
    <r>
      <rPr>
        <sz val="12"/>
        <color theme="0"/>
        <rFont val="Calibri"/>
        <family val="2"/>
        <scheme val="minor"/>
      </rPr>
      <t>)</t>
    </r>
  </si>
  <si>
    <t>Total Interest Payments</t>
  </si>
  <si>
    <t>Taux effectif</t>
  </si>
  <si>
    <r>
      <t>Marge
(m</t>
    </r>
    <r>
      <rPr>
        <vertAlign val="subscript"/>
        <sz val="12"/>
        <color theme="0"/>
        <rFont val="Calibri"/>
        <family val="2"/>
        <scheme val="minor"/>
      </rPr>
      <t>t</t>
    </r>
    <r>
      <rPr>
        <sz val="12"/>
        <color theme="0"/>
        <rFont val="Calibri"/>
        <family val="2"/>
        <scheme val="minor"/>
      </rPr>
      <t>)</t>
    </r>
  </si>
  <si>
    <t>Taux de marge effectif</t>
  </si>
  <si>
    <t>Taux CORRA et informations sur le prêt</t>
  </si>
  <si>
    <t>Calcul simple de la marge</t>
  </si>
  <si>
    <r>
      <t>Taux CORRA (r</t>
    </r>
    <r>
      <rPr>
        <vertAlign val="subscript"/>
        <sz val="12"/>
        <color theme="0"/>
        <rFont val="Calibri"/>
        <family val="2"/>
        <scheme val="minor"/>
      </rPr>
      <t>t</t>
    </r>
    <r>
      <rPr>
        <sz val="12"/>
        <color theme="0"/>
        <rFont val="Calibri"/>
        <family val="2"/>
        <scheme val="minor"/>
      </rPr>
      <t>)</t>
    </r>
  </si>
  <si>
    <t>Date de calcul des intérêts
(J)</t>
  </si>
  <si>
    <t>Date d’observation (J-5)</t>
  </si>
  <si>
    <r>
      <t>N</t>
    </r>
    <r>
      <rPr>
        <vertAlign val="superscript"/>
        <sz val="11"/>
        <color theme="0"/>
        <rFont val="Calibri"/>
        <family val="2"/>
        <scheme val="minor"/>
      </rPr>
      <t>bre</t>
    </r>
    <r>
      <rPr>
        <sz val="11"/>
        <color theme="0"/>
        <rFont val="Calibri"/>
        <family val="2"/>
        <scheme val="minor"/>
      </rPr>
      <t xml:space="preserve"> de jours où le taux s’applique (n</t>
    </r>
    <r>
      <rPr>
        <vertAlign val="subscript"/>
        <sz val="11"/>
        <color theme="0"/>
        <rFont val="Calibri"/>
        <family val="2"/>
        <scheme val="minor"/>
      </rPr>
      <t>t</t>
    </r>
    <r>
      <rPr>
        <sz val="11"/>
        <color theme="0"/>
        <rFont val="Calibri"/>
        <family val="2"/>
        <scheme val="minor"/>
      </rPr>
      <t>)</t>
    </r>
  </si>
  <si>
    <r>
      <t>Taux composé cumulatif non annualisé (UCR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)</t>
    </r>
  </si>
  <si>
    <t>Marge quotidienne cumulée</t>
  </si>
  <si>
    <r>
      <t xml:space="preserve">Intérêts courus non payés </t>
    </r>
    <r>
      <rPr>
        <i/>
        <sz val="11"/>
        <color theme="1"/>
        <rFont val="Calibri"/>
        <family val="2"/>
        <scheme val="minor"/>
      </rPr>
      <t>avant</t>
    </r>
    <r>
      <rPr>
        <sz val="11"/>
        <color theme="1"/>
        <rFont val="Calibri"/>
        <family val="2"/>
        <scheme val="minor"/>
      </rPr>
      <t xml:space="preserve"> remboursement de principal (A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)</t>
    </r>
  </si>
  <si>
    <r>
      <t>Paiement des intérêts courus en proportion du principal remboursé (PD</t>
    </r>
    <r>
      <rPr>
        <vertAlign val="subscript"/>
        <sz val="12"/>
        <color theme="0"/>
        <rFont val="Calibri"/>
        <family val="2"/>
        <scheme val="minor"/>
      </rPr>
      <t>t</t>
    </r>
    <r>
      <rPr>
        <sz val="12"/>
        <color theme="0"/>
        <rFont val="Calibri"/>
        <family val="2"/>
        <scheme val="minor"/>
      </rPr>
      <t>)</t>
    </r>
  </si>
  <si>
    <t>Intérêts quotidiens courus</t>
  </si>
  <si>
    <t>Calcul des intérêts composés courus</t>
  </si>
  <si>
    <t>Montant quotidien total des intérêts courus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</si>
</sst>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[$-F800]dddd\,\ mmmm\ dd\,\ yyyy"/>
    <numFmt numFmtId="166" formatCode="&quot;$&quot;#,##0.00"/>
    <numFmt numFmtId="167" formatCode="0.00000%"/>
    <numFmt numFmtId="168" formatCode="0.000000%"/>
    <numFmt numFmtId="169" formatCode="[$-409]mmmm\ d\,\ yyyy;@"/>
    <numFmt numFmtId="170" formatCode="[$-C0C]d\ mmm\ yyyy;@"/>
    <numFmt numFmtId="171" formatCode="#,##0.00\ [$$-C0C]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vertAlign val="subscript"/>
      <sz val="11"/>
      <color theme="0"/>
      <name val="Calibri"/>
      <family val="2"/>
      <scheme val="minor"/>
    </font>
    <font>
      <vertAlign val="subscript"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vertAlign val="superscript"/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auto="1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9" fontId="0" fillId="0" borderId="8" xfId="2" applyFont="1" applyBorder="1" applyAlignment="1">
      <alignment horizontal="center"/>
    </xf>
    <xf numFmtId="0" fontId="7" fillId="4" borderId="1" xfId="0" applyFont="1" applyFill="1" applyBorder="1"/>
    <xf numFmtId="169" fontId="7" fillId="4" borderId="0" xfId="0" applyNumberFormat="1" applyFont="1" applyFill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1" fontId="3" fillId="4" borderId="0" xfId="0" quotePrefix="1" applyNumberFormat="1" applyFont="1" applyFill="1" applyAlignment="1">
      <alignment horizontal="center" wrapText="1"/>
    </xf>
    <xf numFmtId="167" fontId="3" fillId="4" borderId="2" xfId="0" applyNumberFormat="1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167" fontId="3" fillId="4" borderId="2" xfId="0" applyNumberFormat="1" applyFont="1" applyFill="1" applyBorder="1" applyAlignment="1">
      <alignment horizontal="center" vertical="top" wrapText="1"/>
    </xf>
    <xf numFmtId="167" fontId="0" fillId="5" borderId="1" xfId="0" applyNumberFormat="1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167" fontId="3" fillId="6" borderId="1" xfId="0" applyNumberFormat="1" applyFont="1" applyFill="1" applyBorder="1" applyAlignment="1">
      <alignment horizontal="center" wrapText="1"/>
    </xf>
    <xf numFmtId="167" fontId="3" fillId="6" borderId="2" xfId="0" applyNumberFormat="1" applyFont="1" applyFill="1" applyBorder="1" applyAlignment="1">
      <alignment horizontal="center" wrapText="1"/>
    </xf>
    <xf numFmtId="167" fontId="3" fillId="8" borderId="2" xfId="0" applyNumberFormat="1" applyFont="1" applyFill="1" applyBorder="1" applyAlignment="1">
      <alignment horizontal="center" wrapText="1"/>
    </xf>
    <xf numFmtId="167" fontId="0" fillId="6" borderId="1" xfId="0" applyNumberFormat="1" applyFill="1" applyBorder="1" applyAlignment="1">
      <alignment horizontal="center" wrapText="1"/>
    </xf>
    <xf numFmtId="167" fontId="0" fillId="6" borderId="2" xfId="0" applyNumberFormat="1" applyFill="1" applyBorder="1" applyAlignment="1">
      <alignment horizontal="center" wrapText="1"/>
    </xf>
    <xf numFmtId="167" fontId="3" fillId="6" borderId="1" xfId="0" applyNumberFormat="1" applyFont="1" applyFill="1" applyBorder="1" applyAlignment="1">
      <alignment horizontal="center" vertical="top" wrapText="1"/>
    </xf>
    <xf numFmtId="167" fontId="3" fillId="6" borderId="2" xfId="0" applyNumberFormat="1" applyFont="1" applyFill="1" applyBorder="1" applyAlignment="1">
      <alignment horizontal="center" vertical="top" wrapText="1"/>
    </xf>
    <xf numFmtId="0" fontId="0" fillId="0" borderId="12" xfId="0" applyBorder="1"/>
    <xf numFmtId="168" fontId="0" fillId="0" borderId="12" xfId="2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65" fontId="0" fillId="2" borderId="16" xfId="0" applyNumberFormat="1" applyFill="1" applyBorder="1"/>
    <xf numFmtId="15" fontId="0" fillId="0" borderId="16" xfId="0" applyNumberFormat="1" applyBorder="1"/>
    <xf numFmtId="2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166" fontId="0" fillId="2" borderId="16" xfId="1" applyNumberFormat="1" applyFont="1" applyFill="1" applyBorder="1" applyAlignment="1">
      <alignment horizontal="right" indent="1"/>
    </xf>
    <xf numFmtId="10" fontId="0" fillId="0" borderId="8" xfId="0" applyNumberFormat="1" applyBorder="1"/>
    <xf numFmtId="168" fontId="0" fillId="0" borderId="8" xfId="2" applyNumberFormat="1" applyFont="1" applyBorder="1" applyAlignment="1">
      <alignment horizontal="center"/>
    </xf>
    <xf numFmtId="0" fontId="12" fillId="7" borderId="17" xfId="0" applyFont="1" applyFill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168" fontId="0" fillId="0" borderId="1" xfId="2" applyNumberFormat="1" applyFont="1" applyBorder="1"/>
    <xf numFmtId="168" fontId="0" fillId="0" borderId="3" xfId="2" applyNumberFormat="1" applyFont="1" applyBorder="1"/>
    <xf numFmtId="1" fontId="2" fillId="3" borderId="6" xfId="0" applyNumberFormat="1" applyFont="1" applyFill="1" applyBorder="1" applyAlignment="1">
      <alignment vertical="center" wrapText="1"/>
    </xf>
    <xf numFmtId="1" fontId="2" fillId="3" borderId="18" xfId="0" applyNumberFormat="1" applyFont="1" applyFill="1" applyBorder="1" applyAlignment="1">
      <alignment vertical="center" wrapText="1"/>
    </xf>
    <xf numFmtId="166" fontId="0" fillId="10" borderId="15" xfId="1" applyNumberFormat="1" applyFont="1" applyFill="1" applyBorder="1" applyAlignment="1">
      <alignment horizontal="right" indent="1"/>
    </xf>
    <xf numFmtId="166" fontId="0" fillId="10" borderId="8" xfId="1" applyNumberFormat="1" applyFont="1" applyFill="1" applyBorder="1" applyAlignment="1">
      <alignment horizontal="right" indent="1"/>
    </xf>
    <xf numFmtId="164" fontId="14" fillId="10" borderId="8" xfId="1" applyFont="1" applyFill="1" applyBorder="1" applyAlignment="1">
      <alignment horizontal="right" indent="1"/>
    </xf>
    <xf numFmtId="170" fontId="0" fillId="2" borderId="8" xfId="0" applyNumberFormat="1" applyFill="1" applyBorder="1"/>
    <xf numFmtId="170" fontId="0" fillId="2" borderId="8" xfId="0" applyNumberFormat="1" applyFont="1" applyFill="1" applyBorder="1"/>
    <xf numFmtId="170" fontId="0" fillId="0" borderId="8" xfId="0" applyNumberFormat="1" applyBorder="1"/>
    <xf numFmtId="171" fontId="0" fillId="2" borderId="8" xfId="1" applyNumberFormat="1" applyFont="1" applyFill="1" applyBorder="1" applyAlignment="1">
      <alignment horizontal="right" indent="1"/>
    </xf>
    <xf numFmtId="171" fontId="0" fillId="3" borderId="8" xfId="1" applyNumberFormat="1" applyFont="1" applyFill="1" applyBorder="1" applyAlignment="1">
      <alignment horizontal="right" indent="1"/>
    </xf>
    <xf numFmtId="171" fontId="0" fillId="0" borderId="8" xfId="0" applyNumberFormat="1" applyBorder="1"/>
    <xf numFmtId="171" fontId="0" fillId="0" borderId="10" xfId="0" applyNumberFormat="1" applyBorder="1"/>
    <xf numFmtId="171" fontId="0" fillId="0" borderId="9" xfId="2" applyNumberFormat="1" applyFont="1" applyBorder="1"/>
    <xf numFmtId="171" fontId="0" fillId="0" borderId="9" xfId="0" applyNumberFormat="1" applyBorder="1"/>
    <xf numFmtId="171" fontId="2" fillId="3" borderId="7" xfId="0" applyNumberFormat="1" applyFont="1" applyFill="1" applyBorder="1"/>
    <xf numFmtId="171" fontId="0" fillId="0" borderId="0" xfId="0" applyNumberFormat="1" applyBorder="1"/>
    <xf numFmtId="171" fontId="0" fillId="0" borderId="2" xfId="0" applyNumberFormat="1" applyBorder="1"/>
    <xf numFmtId="171" fontId="0" fillId="0" borderId="4" xfId="0" applyNumberFormat="1" applyBorder="1"/>
    <xf numFmtId="171" fontId="0" fillId="0" borderId="5" xfId="0" applyNumberFormat="1" applyBorder="1"/>
    <xf numFmtId="167" fontId="0" fillId="8" borderId="11" xfId="0" applyNumberFormat="1" applyFont="1" applyFill="1" applyBorder="1" applyAlignment="1">
      <alignment horizontal="center" vertical="center" wrapText="1"/>
    </xf>
    <xf numFmtId="167" fontId="2" fillId="8" borderId="11" xfId="0" applyNumberFormat="1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169" fontId="7" fillId="4" borderId="0" xfId="0" applyNumberFormat="1" applyFont="1" applyFill="1" applyAlignment="1">
      <alignment horizontal="center" wrapText="1"/>
    </xf>
    <xf numFmtId="1" fontId="3" fillId="4" borderId="0" xfId="0" quotePrefix="1" applyNumberFormat="1" applyFont="1" applyFill="1" applyAlignment="1">
      <alignment horizontal="center" wrapText="1"/>
    </xf>
    <xf numFmtId="0" fontId="10" fillId="6" borderId="17" xfId="0" applyFont="1" applyFill="1" applyBorder="1" applyAlignment="1">
      <alignment horizontal="center"/>
    </xf>
    <xf numFmtId="0" fontId="7" fillId="9" borderId="0" xfId="0" applyFont="1" applyFill="1" applyAlignment="1">
      <alignment horizont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59531</xdr:colOff>
      <xdr:row>3</xdr:row>
      <xdr:rowOff>35719</xdr:rowOff>
    </xdr:from>
    <xdr:to>
      <xdr:col>7</xdr:col>
      <xdr:colOff>756761</xdr:colOff>
      <xdr:row>3</xdr:row>
      <xdr:rowOff>320834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 Box 2">
              <a:extLst>
                <a:ext uri="{FF2B5EF4-FFF2-40B4-BE49-F238E27FC236}">
                  <a16:creationId xmlns:a16="http://schemas.microsoft.com/office/drawing/2014/main" id="{F36EC76D-14CD-4A17-B86B-48CE0D91D55E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917656" y="997744"/>
              <a:ext cx="701992" cy="289877"/>
            </a:xfrm>
            <a:prstGeom prst="rect">
              <a:avLst/>
            </a:prstGeom>
            <a:solidFill>
              <a:schemeClr val="accent1"/>
            </a:solidFill>
            <a:ln w="9525">
              <a:noFill/>
              <a:miter lim="800000"/>
              <a:headEnd/>
              <a:tailEnd/>
            </a:ln>
          </xdr:spPr>
          <xdr:txBody>
            <a:bodyPr rot="0" vert="horz" wrap="square" lIns="0" tIns="0" rIns="0" bIns="0" anchor="t" anchorCtr="0">
              <a:noAutofit/>
            </a:bodyPr>
            <a:lstStyle/>
            <a:p>
              <a:pPr marL="0" marR="0">
                <a:lnSpc>
                  <a:spcPct val="107000"/>
                </a:lnSpc>
                <a:spcBef>
                  <a:spcPts val="0"/>
                </a:spcBef>
                <a:spcAft>
                  <a:spcPts val="0"/>
                </a:spcAft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solidFill>
                              <a:srgbClr val="FFFFFF"/>
                            </a:solidFill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</m:ctrlPr>
                      </m:sSubPr>
                      <m:e>
                        <m:r>
                          <a:rPr lang="en-US" sz="1100" i="1">
                            <a:solidFill>
                              <a:srgbClr val="FFFFFF"/>
                            </a:solidFill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  <m:t> </m:t>
                        </m:r>
                        <m:r>
                          <a:rPr lang="en-US" sz="1100" i="1">
                            <a:solidFill>
                              <a:srgbClr val="FFFFFF"/>
                            </a:solidFill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  <m:t>𝑖</m:t>
                        </m:r>
                      </m:e>
                      <m:sub>
                        <m:r>
                          <a:rPr lang="en-US" sz="1100" i="1">
                            <a:solidFill>
                              <a:srgbClr val="FFFFFF"/>
                            </a:solidFill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  <m:t>𝑡</m:t>
                        </m:r>
                      </m:sub>
                    </m:sSub>
                    <m:r>
                      <a:rPr lang="en-US" sz="1100" i="1">
                        <a:solidFill>
                          <a:srgbClr val="FFFFFF"/>
                        </a:solidFill>
                        <a:effectLst/>
                        <a:latin typeface="Cambria Math" panose="02040503050406030204" pitchFamily="18" charset="0"/>
                        <a:ea typeface="Calibri" panose="020F0502020204030204" pitchFamily="34" charset="0"/>
                        <a:cs typeface="Times New Roman" panose="02020603050405020304" pitchFamily="18" charset="0"/>
                      </a:rPr>
                      <m:t>= </m:t>
                    </m:r>
                    <m:f>
                      <m:fPr>
                        <m:ctrlPr>
                          <a:rPr lang="en-US" sz="1100" i="1">
                            <a:solidFill>
                              <a:srgbClr val="FFFFFF"/>
                            </a:solidFill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i="1">
                                <a:solidFill>
                                  <a:srgbClr val="FFFFFF"/>
                                </a:solidFill>
                                <a:effectLst/>
                                <a:latin typeface="Cambria Math" panose="02040503050406030204" pitchFamily="18" charset="0"/>
                                <a:ea typeface="Calibri" panose="020F0502020204030204" pitchFamily="34" charset="0"/>
                                <a:cs typeface="Times New Roman" panose="02020603050405020304" pitchFamily="18" charset="0"/>
                              </a:rPr>
                            </m:ctrlPr>
                          </m:sSubPr>
                          <m:e>
                            <m:r>
                              <a:rPr lang="en-US" sz="1100" i="1">
                                <a:solidFill>
                                  <a:srgbClr val="FFFFFF"/>
                                </a:solidFill>
                                <a:effectLst/>
                                <a:latin typeface="Cambria Math" panose="02040503050406030204" pitchFamily="18" charset="0"/>
                                <a:ea typeface="Calibri" panose="020F0502020204030204" pitchFamily="34" charset="0"/>
                                <a:cs typeface="Times New Roman" panose="02020603050405020304" pitchFamily="18" charset="0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i="1">
                                <a:solidFill>
                                  <a:srgbClr val="FFFFFF"/>
                                </a:solidFill>
                                <a:effectLst/>
                                <a:latin typeface="Cambria Math" panose="02040503050406030204" pitchFamily="18" charset="0"/>
                                <a:ea typeface="Calibri" panose="020F0502020204030204" pitchFamily="34" charset="0"/>
                                <a:cs typeface="Times New Roman" panose="02020603050405020304" pitchFamily="18" charset="0"/>
                              </a:rPr>
                              <m:t>𝑡</m:t>
                            </m:r>
                          </m:sub>
                        </m:sSub>
                        <m:r>
                          <a:rPr lang="en-US" sz="1100" i="1">
                            <a:solidFill>
                              <a:srgbClr val="FFFFFF"/>
                            </a:solidFill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  <m:t>∙</m:t>
                        </m:r>
                        <m:sSub>
                          <m:sSubPr>
                            <m:ctrlPr>
                              <a:rPr lang="en-US" sz="1100" i="1">
                                <a:solidFill>
                                  <a:srgbClr val="FFFFFF"/>
                                </a:solidFill>
                                <a:effectLst/>
                                <a:latin typeface="Cambria Math" panose="02040503050406030204" pitchFamily="18" charset="0"/>
                                <a:ea typeface="Calibri" panose="020F0502020204030204" pitchFamily="34" charset="0"/>
                                <a:cs typeface="Times New Roman" panose="02020603050405020304" pitchFamily="18" charset="0"/>
                              </a:rPr>
                            </m:ctrlPr>
                          </m:sSubPr>
                          <m:e>
                            <m:r>
                              <a:rPr lang="en-US" sz="1100" i="1">
                                <a:solidFill>
                                  <a:srgbClr val="FFFFFF"/>
                                </a:solidFill>
                                <a:effectLst/>
                                <a:latin typeface="Cambria Math" panose="02040503050406030204" pitchFamily="18" charset="0"/>
                                <a:ea typeface="Calibri" panose="020F0502020204030204" pitchFamily="34" charset="0"/>
                                <a:cs typeface="Times New Roman" panose="02020603050405020304" pitchFamily="18" charset="0"/>
                              </a:rPr>
                              <m:t>𝑛</m:t>
                            </m:r>
                          </m:e>
                          <m:sub>
                            <m:r>
                              <a:rPr lang="en-US" sz="1100" i="1">
                                <a:solidFill>
                                  <a:srgbClr val="FFFFFF"/>
                                </a:solidFill>
                                <a:effectLst/>
                                <a:latin typeface="Cambria Math" panose="02040503050406030204" pitchFamily="18" charset="0"/>
                                <a:ea typeface="Calibri" panose="020F0502020204030204" pitchFamily="34" charset="0"/>
                                <a:cs typeface="Times New Roman" panose="02020603050405020304" pitchFamily="18" charset="0"/>
                              </a:rPr>
                              <m:t>𝑡</m:t>
                            </m:r>
                          </m:sub>
                        </m:sSub>
                      </m:num>
                      <m:den>
                        <m:r>
                          <a:rPr lang="en-US" sz="1100" i="1">
                            <a:solidFill>
                              <a:srgbClr val="FFFFFF"/>
                            </a:solidFill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  <m:t>𝑁</m:t>
                        </m:r>
                      </m:den>
                    </m:f>
                  </m:oMath>
                </m:oMathPara>
              </a14:m>
              <a:endParaRPr lang="en-U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2" name="Text Box 2">
              <a:extLst>
                <a:ext uri="{FF2B5EF4-FFF2-40B4-BE49-F238E27FC236}">
                  <a16:creationId xmlns:a16="http://schemas.microsoft.com/office/drawing/2014/main" id="{F36EC76D-14CD-4A17-B86B-48CE0D91D55E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917656" y="997744"/>
              <a:ext cx="701992" cy="289877"/>
            </a:xfrm>
            <a:prstGeom prst="rect">
              <a:avLst/>
            </a:prstGeom>
            <a:solidFill>
              <a:schemeClr val="accent1"/>
            </a:solidFill>
            <a:ln w="9525">
              <a:noFill/>
              <a:miter lim="800000"/>
              <a:headEnd/>
              <a:tailEnd/>
            </a:ln>
          </xdr:spPr>
          <xdr:txBody>
            <a:bodyPr rot="0" vert="horz" wrap="square" lIns="0" tIns="0" rIns="0" bIns="0" anchor="t" anchorCtr="0">
              <a:noAutofit/>
            </a:bodyPr>
            <a:lstStyle/>
            <a:p>
              <a:pPr marL="0" marR="0">
                <a:lnSpc>
                  <a:spcPct val="107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en-US" sz="1100" i="0">
                  <a:solidFill>
                    <a:srgbClr val="FFFFFF"/>
                  </a:solidFill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〖</a:t>
              </a:r>
              <a:r>
                <a:rPr lang="en-US" sz="1100" i="0">
                  <a:solidFill>
                    <a:srgbClr val="FFFFFF"/>
                  </a:solidFill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 𝑖〗_𝑡= </a:t>
              </a:r>
              <a:r>
                <a:rPr lang="en-US" sz="1100" i="0">
                  <a:solidFill>
                    <a:srgbClr val="FFFFFF"/>
                  </a:solidFill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 (</a:t>
              </a:r>
              <a:r>
                <a:rPr lang="en-US" sz="1100" i="0">
                  <a:solidFill>
                    <a:srgbClr val="FFFFFF"/>
                  </a:solidFill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𝑟_𝑡∙𝑛_𝑡)/𝑁</a:t>
              </a:r>
              <a:endParaRPr lang="en-U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twoCellAnchor>
  <xdr:twoCellAnchor>
    <xdr:from>
      <xdr:col>8</xdr:col>
      <xdr:colOff>35719</xdr:colOff>
      <xdr:row>3</xdr:row>
      <xdr:rowOff>23812</xdr:rowOff>
    </xdr:from>
    <xdr:to>
      <xdr:col>8</xdr:col>
      <xdr:colOff>1535906</xdr:colOff>
      <xdr:row>3</xdr:row>
      <xdr:rowOff>328612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 Box 2">
              <a:extLst>
                <a:ext uri="{FF2B5EF4-FFF2-40B4-BE49-F238E27FC236}">
                  <a16:creationId xmlns:a16="http://schemas.microsoft.com/office/drawing/2014/main" id="{70A10713-4C27-4ABE-897F-09C15C29666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855869" y="990599"/>
              <a:ext cx="1500187" cy="304800"/>
            </a:xfrm>
            <a:prstGeom prst="rect">
              <a:avLst/>
            </a:prstGeom>
            <a:solidFill>
              <a:schemeClr val="tx2">
                <a:lumMod val="20000"/>
                <a:lumOff val="80000"/>
              </a:schemeClr>
            </a:solidFill>
            <a:ln w="9525">
              <a:noFill/>
              <a:miter lim="800000"/>
              <a:headEnd/>
              <a:tailEnd/>
            </a:ln>
          </xdr:spPr>
          <xdr:txBody>
            <a:bodyPr rot="0" vert="horz" wrap="square" lIns="0" tIns="0" rIns="0" bIns="0" anchor="t" anchorCtr="0">
              <a:noAutofit/>
            </a:bodyPr>
            <a:lstStyle/>
            <a:p>
              <a:pPr marL="0" marR="0">
                <a:lnSpc>
                  <a:spcPct val="107000"/>
                </a:lnSpc>
                <a:spcBef>
                  <a:spcPts val="0"/>
                </a:spcBef>
                <a:spcAft>
                  <a:spcPts val="0"/>
                </a:spcAft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9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900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  <m:t>UCR</m:t>
                        </m:r>
                      </m:e>
                      <m:sub>
                        <m:r>
                          <a:rPr lang="en-US" sz="9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  <m:t>𝑡</m:t>
                        </m:r>
                      </m:sub>
                    </m:sSub>
                    <m:r>
                      <a:rPr lang="en-US" sz="900" i="1">
                        <a:effectLst/>
                        <a:latin typeface="Cambria Math" panose="02040503050406030204" pitchFamily="18" charset="0"/>
                        <a:ea typeface="Times New Roman" panose="02020603050405020304" pitchFamily="18" charset="0"/>
                        <a:cs typeface="Times New Roman" panose="02020603050405020304" pitchFamily="18" charset="0"/>
                      </a:rPr>
                      <m:t>= </m:t>
                    </m:r>
                    <m:d>
                      <m:dPr>
                        <m:begChr m:val="["/>
                        <m:endChr m:val="]"/>
                        <m:ctrlPr>
                          <a:rPr lang="en-US" sz="9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</m:ctrlPr>
                      </m:dPr>
                      <m:e>
                        <m:nary>
                          <m:naryPr>
                            <m:chr m:val="∏"/>
                            <m:limLoc m:val="subSup"/>
                            <m:ctrlPr>
                              <a:rPr lang="en-US" sz="900" i="1">
                                <a:effectLst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Times New Roman" panose="02020603050405020304" pitchFamily="18" charset="0"/>
                              </a:rPr>
                            </m:ctrlPr>
                          </m:naryPr>
                          <m:sub>
                            <m:r>
                              <a:rPr lang="en-US" sz="900" i="1">
                                <a:effectLst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Times New Roman" panose="02020603050405020304" pitchFamily="18" charset="0"/>
                              </a:rPr>
                              <m:t>𝑏</m:t>
                            </m:r>
                            <m:r>
                              <a:rPr lang="en-US" sz="900" i="1">
                                <a:effectLst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Times New Roman" panose="02020603050405020304" pitchFamily="18" charset="0"/>
                              </a:rPr>
                              <m:t>=1</m:t>
                            </m:r>
                          </m:sub>
                          <m:sup>
                            <m:r>
                              <a:rPr lang="en-US" sz="900" i="1">
                                <a:effectLst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Times New Roman" panose="02020603050405020304" pitchFamily="18" charset="0"/>
                              </a:rPr>
                              <m:t>𝑡</m:t>
                            </m:r>
                          </m:sup>
                          <m:e>
                            <m:d>
                              <m:dPr>
                                <m:ctrlPr>
                                  <a:rPr lang="en-US" sz="900" i="1">
                                    <a:effectLst/>
                                    <a:latin typeface="Cambria Math" panose="02040503050406030204" pitchFamily="18" charset="0"/>
                                    <a:ea typeface="Times New Roman" panose="02020603050405020304" pitchFamily="18" charset="0"/>
                                    <a:cs typeface="Times New Roman" panose="020206030504050203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900" i="1">
                                    <a:effectLst/>
                                    <a:latin typeface="Cambria Math" panose="02040503050406030204" pitchFamily="18" charset="0"/>
                                    <a:ea typeface="Times New Roman" panose="02020603050405020304" pitchFamily="18" charset="0"/>
                                    <a:cs typeface="Times New Roman" panose="02020603050405020304" pitchFamily="18" charset="0"/>
                                  </a:rPr>
                                  <m:t>1+</m:t>
                                </m:r>
                                <m:r>
                                  <a:rPr lang="en-US" sz="900" i="1">
                                    <a:effectLst/>
                                    <a:latin typeface="Cambria Math" panose="02040503050406030204" pitchFamily="18" charset="0"/>
                                    <a:ea typeface="Calibri" panose="020F0502020204030204" pitchFamily="34" charset="0"/>
                                    <a:cs typeface="Times New Roman" panose="02020603050405020304" pitchFamily="18" charset="0"/>
                                  </a:rPr>
                                  <m:t> </m:t>
                                </m:r>
                                <m:sSub>
                                  <m:sSubPr>
                                    <m:ctrlPr>
                                      <a:rPr lang="en-US" sz="900" i="1">
                                        <a:effectLst/>
                                        <a:latin typeface="Cambria Math" panose="02040503050406030204" pitchFamily="18" charset="0"/>
                                        <a:ea typeface="Calibri" panose="020F0502020204030204" pitchFamily="34" charset="0"/>
                                        <a:cs typeface="Times New Roman" panose="020206030504050203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900" i="1">
                                        <a:effectLst/>
                                        <a:latin typeface="Cambria Math" panose="02040503050406030204" pitchFamily="18" charset="0"/>
                                        <a:ea typeface="Calibri" panose="020F0502020204030204" pitchFamily="34" charset="0"/>
                                        <a:cs typeface="Times New Roman" panose="02020603050405020304" pitchFamily="18" charset="0"/>
                                      </a:rPr>
                                      <m:t>𝑖</m:t>
                                    </m:r>
                                  </m:e>
                                  <m:sub>
                                    <m:r>
                                      <a:rPr lang="en-US" sz="900" i="1">
                                        <a:effectLst/>
                                        <a:latin typeface="Cambria Math" panose="02040503050406030204" pitchFamily="18" charset="0"/>
                                        <a:ea typeface="Calibri" panose="020F0502020204030204" pitchFamily="34" charset="0"/>
                                        <a:cs typeface="Times New Roman" panose="02020603050405020304" pitchFamily="18" charset="0"/>
                                      </a:rPr>
                                      <m:t>𝑏</m:t>
                                    </m:r>
                                  </m:sub>
                                </m:sSub>
                              </m:e>
                            </m:d>
                          </m:e>
                        </m:nary>
                        <m:r>
                          <a:rPr lang="en-US" sz="900" i="1"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  <m:t>−1</m:t>
                        </m:r>
                      </m:e>
                    </m:d>
                  </m:oMath>
                </m:oMathPara>
              </a14:m>
              <a:endParaRPr lang="en-U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3" name="Text Box 2">
              <a:extLst>
                <a:ext uri="{FF2B5EF4-FFF2-40B4-BE49-F238E27FC236}">
                  <a16:creationId xmlns:a16="http://schemas.microsoft.com/office/drawing/2014/main" id="{70A10713-4C27-4ABE-897F-09C15C29666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855869" y="990599"/>
              <a:ext cx="1500187" cy="304800"/>
            </a:xfrm>
            <a:prstGeom prst="rect">
              <a:avLst/>
            </a:prstGeom>
            <a:solidFill>
              <a:schemeClr val="tx2">
                <a:lumMod val="20000"/>
                <a:lumOff val="80000"/>
              </a:schemeClr>
            </a:solidFill>
            <a:ln w="9525">
              <a:noFill/>
              <a:miter lim="800000"/>
              <a:headEnd/>
              <a:tailEnd/>
            </a:ln>
          </xdr:spPr>
          <xdr:txBody>
            <a:bodyPr rot="0" vert="horz" wrap="square" lIns="0" tIns="0" rIns="0" bIns="0" anchor="t" anchorCtr="0">
              <a:noAutofit/>
            </a:bodyPr>
            <a:lstStyle/>
            <a:p>
              <a:pPr marL="0" marR="0">
                <a:lnSpc>
                  <a:spcPct val="107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en-US" sz="900" i="0">
                  <a:effectLst/>
                  <a:latin typeface="Cambria Math" panose="020405030504060302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UCR_𝑡= </a:t>
              </a:r>
              <a:r>
                <a:rPr lang="en-US" sz="9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[∏2_(</a:t>
              </a:r>
              <a:r>
                <a:rPr lang="en-US" sz="900" i="0">
                  <a:effectLst/>
                  <a:latin typeface="Cambria Math" panose="020405030504060302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𝑏=1)^𝑡▒(1+</a:t>
              </a:r>
              <a:r>
                <a:rPr lang="en-US" sz="900" i="0"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 𝑖_𝑏 ) −1]</a:t>
              </a:r>
              <a:endParaRPr lang="en-U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twoCellAnchor>
  <xdr:twoCellAnchor>
    <xdr:from>
      <xdr:col>9</xdr:col>
      <xdr:colOff>178593</xdr:colOff>
      <xdr:row>3</xdr:row>
      <xdr:rowOff>107157</xdr:rowOff>
    </xdr:from>
    <xdr:to>
      <xdr:col>9</xdr:col>
      <xdr:colOff>1304448</xdr:colOff>
      <xdr:row>3</xdr:row>
      <xdr:rowOff>305912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 Box 2">
              <a:extLst>
                <a:ext uri="{FF2B5EF4-FFF2-40B4-BE49-F238E27FC236}">
                  <a16:creationId xmlns:a16="http://schemas.microsoft.com/office/drawing/2014/main" id="{D445DA7A-18B1-4920-B825-B2DD0BE7206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698955" y="1073944"/>
              <a:ext cx="1121093" cy="193993"/>
            </a:xfrm>
            <a:prstGeom prst="rect">
              <a:avLst/>
            </a:prstGeom>
            <a:solidFill>
              <a:schemeClr val="tx2">
                <a:lumMod val="20000"/>
                <a:lumOff val="80000"/>
              </a:schemeClr>
            </a:solidFill>
            <a:ln w="9525">
              <a:noFill/>
              <a:miter lim="800000"/>
              <a:headEnd/>
              <a:tailEnd/>
            </a:ln>
          </xdr:spPr>
          <xdr:txBody>
            <a:bodyPr rot="0" vert="horz" wrap="square" lIns="0" tIns="0" rIns="0" bIns="0" anchor="t" anchorCtr="0">
              <a:noAutofit/>
            </a:bodyPr>
            <a:lstStyle/>
            <a:p>
              <a:pPr marL="0" marR="0" algn="ctr">
                <a:lnSpc>
                  <a:spcPct val="107000"/>
                </a:lnSpc>
                <a:spcBef>
                  <a:spcPts val="0"/>
                </a:spcBef>
                <a:spcAft>
                  <a:spcPts val="0"/>
                </a:spcAft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</m:ctrlPr>
                      </m:sSubPr>
                      <m:e>
                        <m:r>
                          <a:rPr lang="en-US" sz="12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  <m:t>𝐴</m:t>
                        </m:r>
                      </m:e>
                      <m:sub>
                        <m:r>
                          <a:rPr lang="en-US" sz="12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  <m:t>𝑡</m:t>
                        </m:r>
                        <m:r>
                          <a:rPr lang="en-US" sz="12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  <m:t>+1</m:t>
                        </m:r>
                      </m:sub>
                    </m:sSub>
                    <m:r>
                      <a:rPr lang="en-US" sz="1200" i="1">
                        <a:effectLst/>
                        <a:latin typeface="Cambria Math" panose="02040503050406030204" pitchFamily="18" charset="0"/>
                        <a:ea typeface="Times New Roman" panose="02020603050405020304" pitchFamily="18" charset="0"/>
                        <a:cs typeface="Times New Roman" panose="02020603050405020304" pitchFamily="18" charset="0"/>
                      </a:rPr>
                      <m:t>=</m:t>
                    </m:r>
                    <m:sSub>
                      <m:sSubPr>
                        <m:ctrlPr>
                          <a:rPr lang="en-US" sz="12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200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  <m:t>UCR</m:t>
                        </m:r>
                      </m:e>
                      <m:sub>
                        <m:r>
                          <a:rPr lang="en-US" sz="12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  <m:t>𝑡</m:t>
                        </m:r>
                      </m:sub>
                    </m:sSub>
                    <m:r>
                      <a:rPr lang="en-US" sz="1100" i="1">
                        <a:effectLst/>
                        <a:latin typeface="Cambria Math" panose="02040503050406030204" pitchFamily="18" charset="0"/>
                        <a:ea typeface="Calibri" panose="020F0502020204030204" pitchFamily="34" charset="0"/>
                        <a:cs typeface="Times New Roman" panose="02020603050405020304" pitchFamily="18" charset="0"/>
                      </a:rPr>
                      <m:t>∙</m:t>
                    </m:r>
                    <m:sSub>
                      <m:sSubPr>
                        <m:ctrlPr>
                          <a:rPr lang="en-US" sz="1200" i="1">
                            <a:solidFill>
                              <a:srgbClr val="000000"/>
                            </a:solidFill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</m:ctrlPr>
                      </m:sSubPr>
                      <m:e>
                        <m:r>
                          <a:rPr lang="en-US" sz="1100" i="1"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  <m:t>𝑃</m:t>
                        </m:r>
                      </m:e>
                      <m:sub>
                        <m:r>
                          <a:rPr lang="en-US" sz="1100" i="1"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4" name="Text Box 2">
              <a:extLst>
                <a:ext uri="{FF2B5EF4-FFF2-40B4-BE49-F238E27FC236}">
                  <a16:creationId xmlns:a16="http://schemas.microsoft.com/office/drawing/2014/main" id="{D445DA7A-18B1-4920-B825-B2DD0BE7206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698955" y="1073944"/>
              <a:ext cx="1121093" cy="193993"/>
            </a:xfrm>
            <a:prstGeom prst="rect">
              <a:avLst/>
            </a:prstGeom>
            <a:solidFill>
              <a:schemeClr val="tx2">
                <a:lumMod val="20000"/>
                <a:lumOff val="80000"/>
              </a:schemeClr>
            </a:solidFill>
            <a:ln w="9525">
              <a:noFill/>
              <a:miter lim="800000"/>
              <a:headEnd/>
              <a:tailEnd/>
            </a:ln>
          </xdr:spPr>
          <xdr:txBody>
            <a:bodyPr rot="0" vert="horz" wrap="square" lIns="0" tIns="0" rIns="0" bIns="0" anchor="t" anchorCtr="0">
              <a:noAutofit/>
            </a:bodyPr>
            <a:lstStyle/>
            <a:p>
              <a:pPr marL="0" marR="0" algn="ctr">
                <a:lnSpc>
                  <a:spcPct val="107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en-US" sz="1200" i="0">
                  <a:effectLst/>
                  <a:latin typeface="Cambria Math" panose="020405030504060302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𝐴_(𝑡+1)=UCR_𝑡</a:t>
              </a:r>
              <a:r>
                <a:rPr lang="en-US" sz="1100" i="0"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∙𝑃</a:t>
              </a:r>
              <a:r>
                <a:rPr lang="en-US" sz="120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_</a:t>
              </a:r>
              <a:r>
                <a:rPr lang="en-US" sz="1100" i="0"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𝑡</a:t>
              </a:r>
              <a:endParaRPr lang="en-U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twoCellAnchor>
  <xdr:twoCellAnchor>
    <xdr:from>
      <xdr:col>10</xdr:col>
      <xdr:colOff>95250</xdr:colOff>
      <xdr:row>3</xdr:row>
      <xdr:rowOff>107156</xdr:rowOff>
    </xdr:from>
    <xdr:to>
      <xdr:col>10</xdr:col>
      <xdr:colOff>1154430</xdr:colOff>
      <xdr:row>3</xdr:row>
      <xdr:rowOff>316706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 Box 2">
              <a:extLst>
                <a:ext uri="{FF2B5EF4-FFF2-40B4-BE49-F238E27FC236}">
                  <a16:creationId xmlns:a16="http://schemas.microsoft.com/office/drawing/2014/main" id="{AF98DD44-0643-421C-ADAF-AFFBADD26502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163425" y="1069181"/>
              <a:ext cx="1059180" cy="209550"/>
            </a:xfrm>
            <a:prstGeom prst="rect">
              <a:avLst/>
            </a:prstGeom>
            <a:solidFill>
              <a:schemeClr val="tx2">
                <a:lumMod val="20000"/>
                <a:lumOff val="80000"/>
              </a:schemeClr>
            </a:solidFill>
            <a:ln w="9525">
              <a:noFill/>
              <a:miter lim="800000"/>
              <a:headEnd/>
              <a:tailEnd/>
            </a:ln>
          </xdr:spPr>
          <xdr:txBody>
            <a:bodyPr rot="0" vert="horz" wrap="square" lIns="0" tIns="0" rIns="0" bIns="0" anchor="t" anchorCtr="0">
              <a:noAutofit/>
            </a:bodyPr>
            <a:lstStyle/>
            <a:p>
              <a:pPr marL="0" marR="0">
                <a:lnSpc>
                  <a:spcPct val="107000"/>
                </a:lnSpc>
                <a:spcBef>
                  <a:spcPts val="0"/>
                </a:spcBef>
                <a:spcAft>
                  <a:spcPts val="800"/>
                </a:spcAft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100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  <m:t>A</m:t>
                        </m:r>
                      </m:e>
                      <m:sub>
                        <m:r>
                          <a:rPr lang="en-US" sz="12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  <m:t>𝑡</m:t>
                        </m:r>
                        <m:r>
                          <a:rPr lang="en-US" sz="11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  <m:t>+1</m:t>
                        </m:r>
                      </m:sub>
                    </m:sSub>
                    <m:r>
                      <a:rPr lang="en-US" sz="1100" i="1">
                        <a:effectLst/>
                        <a:latin typeface="Cambria Math" panose="02040503050406030204" pitchFamily="18" charset="0"/>
                        <a:ea typeface="Calibri" panose="020F0502020204030204" pitchFamily="34" charset="0"/>
                        <a:cs typeface="Times New Roman" panose="02020603050405020304" pitchFamily="18" charset="0"/>
                      </a:rPr>
                      <m:t>−</m:t>
                    </m:r>
                    <m:sSub>
                      <m:sSubPr>
                        <m:ctrlPr>
                          <a:rPr lang="en-US" sz="12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100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  <m:t>A</m:t>
                        </m:r>
                      </m:e>
                      <m:sub>
                        <m:r>
                          <a:rPr lang="en-US" sz="12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  <m:t>𝑡</m:t>
                        </m:r>
                      </m:sub>
                    </m:sSub>
                    <m:r>
                      <a:rPr lang="en-US" sz="1100" i="1">
                        <a:effectLst/>
                        <a:latin typeface="Cambria Math" panose="02040503050406030204" pitchFamily="18" charset="0"/>
                        <a:ea typeface="Calibri" panose="020F0502020204030204" pitchFamily="34" charset="0"/>
                        <a:cs typeface="Times New Roman" panose="02020603050405020304" pitchFamily="18" charset="0"/>
                      </a:rPr>
                      <m:t>− </m:t>
                    </m:r>
                    <m:sSub>
                      <m:sSubPr>
                        <m:ctrlPr>
                          <a:rPr lang="en-US" sz="1100" i="1"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</m:ctrlPr>
                      </m:sSubPr>
                      <m:e>
                        <m:r>
                          <a:rPr lang="en-US" sz="1100" i="1"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  <m:t>𝑃𝐷</m:t>
                        </m:r>
                      </m:e>
                      <m:sub>
                        <m:r>
                          <a:rPr lang="en-US" sz="1100" i="1"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5" name="Text Box 2">
              <a:extLst>
                <a:ext uri="{FF2B5EF4-FFF2-40B4-BE49-F238E27FC236}">
                  <a16:creationId xmlns:a16="http://schemas.microsoft.com/office/drawing/2014/main" id="{AF98DD44-0643-421C-ADAF-AFFBADD26502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163425" y="1069181"/>
              <a:ext cx="1059180" cy="209550"/>
            </a:xfrm>
            <a:prstGeom prst="rect">
              <a:avLst/>
            </a:prstGeom>
            <a:solidFill>
              <a:schemeClr val="tx2">
                <a:lumMod val="20000"/>
                <a:lumOff val="80000"/>
              </a:schemeClr>
            </a:solidFill>
            <a:ln w="9525">
              <a:noFill/>
              <a:miter lim="800000"/>
              <a:headEnd/>
              <a:tailEnd/>
            </a:ln>
          </xdr:spPr>
          <xdr:txBody>
            <a:bodyPr rot="0" vert="horz" wrap="square" lIns="0" tIns="0" rIns="0" bIns="0" anchor="t" anchorCtr="0">
              <a:noAutofit/>
            </a:bodyPr>
            <a:lstStyle/>
            <a:p>
              <a:pPr marL="0" marR="0">
                <a:lnSpc>
                  <a:spcPct val="107000"/>
                </a:lnSpc>
                <a:spcBef>
                  <a:spcPts val="0"/>
                </a:spcBef>
                <a:spcAft>
                  <a:spcPts val="800"/>
                </a:spcAft>
              </a:pPr>
              <a:r>
                <a:rPr lang="en-US" sz="1100" i="0">
                  <a:effectLst/>
                  <a:latin typeface="Cambria Math" panose="020405030504060302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A</a:t>
              </a:r>
              <a:r>
                <a:rPr lang="en-US" sz="1200" i="0">
                  <a:effectLst/>
                  <a:latin typeface="Cambria Math" panose="020405030504060302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_(𝑡</a:t>
              </a:r>
              <a:r>
                <a:rPr lang="en-US" sz="1100" i="0">
                  <a:effectLst/>
                  <a:latin typeface="Cambria Math" panose="020405030504060302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+1</a:t>
              </a:r>
              <a:r>
                <a:rPr lang="en-US" sz="1200" i="0">
                  <a:effectLst/>
                  <a:latin typeface="Cambria Math" panose="020405030504060302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)</a:t>
              </a:r>
              <a:r>
                <a:rPr lang="en-US" sz="1100" i="0"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−</a:t>
              </a:r>
              <a:r>
                <a:rPr lang="en-US" sz="1100" i="0">
                  <a:effectLst/>
                  <a:latin typeface="Cambria Math" panose="020405030504060302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A</a:t>
              </a:r>
              <a:r>
                <a:rPr lang="en-US" sz="1200" i="0">
                  <a:effectLst/>
                  <a:latin typeface="Cambria Math" panose="020405030504060302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_𝑡</a:t>
              </a:r>
              <a:r>
                <a:rPr lang="en-US" sz="1100" i="0"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− </a:t>
              </a:r>
              <a:r>
                <a:rPr lang="en-US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〖</a:t>
              </a:r>
              <a:r>
                <a:rPr lang="en-US" sz="1100" i="0"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𝑃𝐷〗_𝑡</a:t>
              </a:r>
              <a:endParaRPr lang="en-U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twoCellAnchor>
  <xdr:twoCellAnchor>
    <xdr:from>
      <xdr:col>11</xdr:col>
      <xdr:colOff>190500</xdr:colOff>
      <xdr:row>3</xdr:row>
      <xdr:rowOff>23813</xdr:rowOff>
    </xdr:from>
    <xdr:to>
      <xdr:col>11</xdr:col>
      <xdr:colOff>845343</xdr:colOff>
      <xdr:row>3</xdr:row>
      <xdr:rowOff>347663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 Box 2">
              <a:extLst>
                <a:ext uri="{FF2B5EF4-FFF2-40B4-BE49-F238E27FC236}">
                  <a16:creationId xmlns:a16="http://schemas.microsoft.com/office/drawing/2014/main" id="{7F7F5D07-3AE7-4D75-8C8C-75FC5F22AEDE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601700" y="990600"/>
              <a:ext cx="659605" cy="323850"/>
            </a:xfrm>
            <a:prstGeom prst="rect">
              <a:avLst/>
            </a:prstGeom>
            <a:solidFill>
              <a:schemeClr val="bg2">
                <a:lumMod val="90000"/>
              </a:schemeClr>
            </a:solidFill>
            <a:ln w="9525">
              <a:noFill/>
              <a:miter lim="800000"/>
              <a:headEnd/>
              <a:tailEnd/>
            </a:ln>
          </xdr:spPr>
          <xdr:txBody>
            <a:bodyPr rot="0" vert="horz" wrap="square" lIns="0" tIns="0" rIns="0" bIns="0" anchor="t" anchorCtr="0">
              <a:noAutofit/>
            </a:bodyPr>
            <a:lstStyle/>
            <a:p>
              <a:pPr marL="0" marR="0">
                <a:lnSpc>
                  <a:spcPct val="107000"/>
                </a:lnSpc>
                <a:spcBef>
                  <a:spcPts val="0"/>
                </a:spcBef>
                <a:spcAft>
                  <a:spcPts val="0"/>
                </a:spcAft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 baseline="0">
                            <a:solidFill>
                              <a:sysClr val="windowText" lastClr="000000"/>
                            </a:solidFill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i="1" baseline="0">
                                <a:solidFill>
                                  <a:sysClr val="windowText" lastClr="000000"/>
                                </a:solidFill>
                                <a:effectLst/>
                                <a:latin typeface="Cambria Math" panose="02040503050406030204" pitchFamily="18" charset="0"/>
                                <a:ea typeface="Calibri" panose="020F0502020204030204" pitchFamily="34" charset="0"/>
                                <a:cs typeface="Times New Roman" panose="02020603050405020304" pitchFamily="18" charset="0"/>
                              </a:rPr>
                            </m:ctrlPr>
                          </m:sSubPr>
                          <m:e>
                            <m:r>
                              <a:rPr lang="en-US" sz="1100" i="1" baseline="0">
                                <a:solidFill>
                                  <a:sysClr val="windowText" lastClr="000000"/>
                                </a:solidFill>
                                <a:effectLst/>
                                <a:latin typeface="Cambria Math" panose="02040503050406030204" pitchFamily="18" charset="0"/>
                                <a:ea typeface="Calibri" panose="020F0502020204030204" pitchFamily="34" charset="0"/>
                                <a:cs typeface="Times New Roman" panose="020206030504050203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lang="en-US" sz="1100" i="1" baseline="0">
                                <a:solidFill>
                                  <a:sysClr val="windowText" lastClr="000000"/>
                                </a:solidFill>
                                <a:effectLst/>
                                <a:latin typeface="Cambria Math" panose="02040503050406030204" pitchFamily="18" charset="0"/>
                                <a:ea typeface="Calibri" panose="020F0502020204030204" pitchFamily="34" charset="0"/>
                                <a:cs typeface="Times New Roman" panose="02020603050405020304" pitchFamily="18" charset="0"/>
                              </a:rPr>
                              <m:t>𝑡</m:t>
                            </m:r>
                          </m:sub>
                        </m:sSub>
                        <m:r>
                          <a:rPr lang="en-US" sz="1100" i="1" baseline="0">
                            <a:solidFill>
                              <a:sysClr val="windowText" lastClr="000000"/>
                            </a:solidFill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  <m:t>∙</m:t>
                        </m:r>
                        <m:sSub>
                          <m:sSubPr>
                            <m:ctrlPr>
                              <a:rPr lang="en-US" sz="1100" i="1" baseline="0">
                                <a:solidFill>
                                  <a:sysClr val="windowText" lastClr="000000"/>
                                </a:solidFill>
                                <a:effectLst/>
                                <a:latin typeface="Cambria Math" panose="02040503050406030204" pitchFamily="18" charset="0"/>
                                <a:ea typeface="Calibri" panose="020F0502020204030204" pitchFamily="34" charset="0"/>
                                <a:cs typeface="Times New Roman" panose="02020603050405020304" pitchFamily="18" charset="0"/>
                              </a:rPr>
                            </m:ctrlPr>
                          </m:sSubPr>
                          <m:e>
                            <m:r>
                              <a:rPr lang="en-US" sz="1100" i="1" baseline="0">
                                <a:solidFill>
                                  <a:sysClr val="windowText" lastClr="000000"/>
                                </a:solidFill>
                                <a:effectLst/>
                                <a:latin typeface="Cambria Math" panose="02040503050406030204" pitchFamily="18" charset="0"/>
                                <a:ea typeface="Calibri" panose="020F0502020204030204" pitchFamily="34" charset="0"/>
                                <a:cs typeface="Times New Roman" panose="02020603050405020304" pitchFamily="18" charset="0"/>
                              </a:rPr>
                              <m:t>𝑛</m:t>
                            </m:r>
                          </m:e>
                          <m:sub>
                            <m:r>
                              <a:rPr lang="en-US" sz="1100" i="1" baseline="0">
                                <a:solidFill>
                                  <a:sysClr val="windowText" lastClr="000000"/>
                                </a:solidFill>
                                <a:effectLst/>
                                <a:latin typeface="Cambria Math" panose="02040503050406030204" pitchFamily="18" charset="0"/>
                                <a:ea typeface="Calibri" panose="020F0502020204030204" pitchFamily="34" charset="0"/>
                                <a:cs typeface="Times New Roman" panose="02020603050405020304" pitchFamily="18" charset="0"/>
                              </a:rPr>
                              <m:t>𝑡</m:t>
                            </m:r>
                          </m:sub>
                        </m:sSub>
                      </m:num>
                      <m:den>
                        <m:r>
                          <a:rPr lang="en-US" sz="1100" i="1" baseline="0">
                            <a:solidFill>
                              <a:sysClr val="windowText" lastClr="000000"/>
                            </a:solidFill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  <m:t>𝑁</m:t>
                        </m:r>
                      </m:den>
                    </m:f>
                  </m:oMath>
                </m:oMathPara>
              </a14:m>
              <a:endParaRPr lang="en-US" sz="110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6" name="Text Box 2">
              <a:extLst>
                <a:ext uri="{FF2B5EF4-FFF2-40B4-BE49-F238E27FC236}">
                  <a16:creationId xmlns:a16="http://schemas.microsoft.com/office/drawing/2014/main" id="{7F7F5D07-3AE7-4D75-8C8C-75FC5F22AEDE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601700" y="990600"/>
              <a:ext cx="659605" cy="323850"/>
            </a:xfrm>
            <a:prstGeom prst="rect">
              <a:avLst/>
            </a:prstGeom>
            <a:solidFill>
              <a:schemeClr val="bg2">
                <a:lumMod val="90000"/>
              </a:schemeClr>
            </a:solidFill>
            <a:ln w="9525">
              <a:noFill/>
              <a:miter lim="800000"/>
              <a:headEnd/>
              <a:tailEnd/>
            </a:ln>
          </xdr:spPr>
          <xdr:txBody>
            <a:bodyPr rot="0" vert="horz" wrap="square" lIns="0" tIns="0" rIns="0" bIns="0" anchor="t" anchorCtr="0">
              <a:noAutofit/>
            </a:bodyPr>
            <a:lstStyle/>
            <a:p>
              <a:pPr marL="0" marR="0">
                <a:lnSpc>
                  <a:spcPct val="107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en-US" sz="1100" i="0" baseline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(</a:t>
              </a:r>
              <a:r>
                <a:rPr lang="en-US" sz="1100" i="0" baseline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𝑚_𝑡∙𝑛_𝑡)/𝑁</a:t>
              </a:r>
              <a:endParaRPr lang="en-US" sz="110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twoCellAnchor>
  <xdr:twoCellAnchor>
    <xdr:from>
      <xdr:col>12</xdr:col>
      <xdr:colOff>119063</xdr:colOff>
      <xdr:row>3</xdr:row>
      <xdr:rowOff>71437</xdr:rowOff>
    </xdr:from>
    <xdr:to>
      <xdr:col>12</xdr:col>
      <xdr:colOff>816293</xdr:colOff>
      <xdr:row>3</xdr:row>
      <xdr:rowOff>366712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 Box 2">
              <a:extLst>
                <a:ext uri="{FF2B5EF4-FFF2-40B4-BE49-F238E27FC236}">
                  <a16:creationId xmlns:a16="http://schemas.microsoft.com/office/drawing/2014/main" id="{DE85B39B-526A-465F-BC5E-FC70DEA6BB01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563725" y="1038224"/>
              <a:ext cx="697230" cy="295275"/>
            </a:xfrm>
            <a:prstGeom prst="rect">
              <a:avLst/>
            </a:prstGeom>
            <a:solidFill>
              <a:schemeClr val="bg2">
                <a:lumMod val="90000"/>
              </a:schemeClr>
            </a:solidFill>
            <a:ln w="9525">
              <a:noFill/>
              <a:miter lim="800000"/>
              <a:headEnd/>
              <a:tailEnd/>
            </a:ln>
          </xdr:spPr>
          <xdr:txBody>
            <a:bodyPr rot="0" vert="horz" wrap="square" lIns="0" tIns="0" rIns="0" bIns="0" anchor="t" anchorCtr="0">
              <a:noAutofit/>
            </a:bodyPr>
            <a:lstStyle/>
            <a:p>
              <a:pPr marL="0" marR="0">
                <a:lnSpc>
                  <a:spcPct val="107000"/>
                </a:lnSpc>
                <a:spcBef>
                  <a:spcPts val="0"/>
                </a:spcBef>
                <a:spcAft>
                  <a:spcPts val="0"/>
                </a:spcAft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i="1">
                                <a:effectLst/>
                                <a:latin typeface="Cambria Math" panose="02040503050406030204" pitchFamily="18" charset="0"/>
                                <a:ea typeface="Calibri" panose="020F0502020204030204" pitchFamily="34" charset="0"/>
                                <a:cs typeface="Times New Roman" panose="02020603050405020304" pitchFamily="18" charset="0"/>
                              </a:rPr>
                            </m:ctrlPr>
                          </m:sSubPr>
                          <m:e>
                            <m:r>
                              <a:rPr lang="en-US" sz="1100" i="1">
                                <a:effectLst/>
                                <a:latin typeface="Cambria Math" panose="02040503050406030204" pitchFamily="18" charset="0"/>
                                <a:ea typeface="Calibri" panose="020F0502020204030204" pitchFamily="34" charset="0"/>
                                <a:cs typeface="Times New Roman" panose="020206030504050203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lang="en-US" sz="1100" i="1">
                                <a:effectLst/>
                                <a:latin typeface="Cambria Math" panose="02040503050406030204" pitchFamily="18" charset="0"/>
                                <a:ea typeface="Calibri" panose="020F0502020204030204" pitchFamily="34" charset="0"/>
                                <a:cs typeface="Times New Roman" panose="02020603050405020304" pitchFamily="18" charset="0"/>
                              </a:rPr>
                              <m:t>𝑡</m:t>
                            </m:r>
                          </m:sub>
                        </m:sSub>
                        <m:r>
                          <a:rPr lang="en-US" sz="1100" i="1"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  <m:t>∙</m:t>
                        </m:r>
                        <m:sSub>
                          <m:sSubPr>
                            <m:ctrlPr>
                              <a:rPr lang="en-US" sz="1100" i="1">
                                <a:effectLst/>
                                <a:latin typeface="Cambria Math" panose="02040503050406030204" pitchFamily="18" charset="0"/>
                                <a:ea typeface="Calibri" panose="020F0502020204030204" pitchFamily="34" charset="0"/>
                                <a:cs typeface="Times New Roman" panose="02020603050405020304" pitchFamily="18" charset="0"/>
                              </a:rPr>
                            </m:ctrlPr>
                          </m:sSubPr>
                          <m:e>
                            <m:r>
                              <a:rPr lang="en-US" sz="1100" i="1">
                                <a:effectLst/>
                                <a:latin typeface="Cambria Math" panose="02040503050406030204" pitchFamily="18" charset="0"/>
                                <a:ea typeface="Calibri" panose="020F0502020204030204" pitchFamily="34" charset="0"/>
                                <a:cs typeface="Times New Roman" panose="02020603050405020304" pitchFamily="18" charset="0"/>
                              </a:rPr>
                              <m:t>𝑛</m:t>
                            </m:r>
                          </m:e>
                          <m:sub>
                            <m:r>
                              <a:rPr lang="en-US" sz="1100" i="1">
                                <a:effectLst/>
                                <a:latin typeface="Cambria Math" panose="02040503050406030204" pitchFamily="18" charset="0"/>
                                <a:ea typeface="Calibri" panose="020F0502020204030204" pitchFamily="34" charset="0"/>
                                <a:cs typeface="Times New Roman" panose="02020603050405020304" pitchFamily="18" charset="0"/>
                              </a:rPr>
                              <m:t>𝑡</m:t>
                            </m:r>
                          </m:sub>
                        </m:sSub>
                      </m:num>
                      <m:den>
                        <m:r>
                          <a:rPr lang="en-US" sz="1100" i="1"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  <m:t>𝑁</m:t>
                        </m:r>
                      </m:den>
                    </m:f>
                    <m:r>
                      <a:rPr lang="en-US" sz="1100" i="1">
                        <a:effectLst/>
                        <a:latin typeface="Cambria Math" panose="02040503050406030204" pitchFamily="18" charset="0"/>
                        <a:ea typeface="Calibri" panose="020F0502020204030204" pitchFamily="34" charset="0"/>
                        <a:cs typeface="Times New Roman" panose="02020603050405020304" pitchFamily="18" charset="0"/>
                      </a:rPr>
                      <m:t>∙</m:t>
                    </m:r>
                    <m:sSub>
                      <m:sSubPr>
                        <m:ctrlPr>
                          <a:rPr lang="en-US" sz="1200" i="1"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</m:ctrlPr>
                      </m:sSubPr>
                      <m:e>
                        <m:r>
                          <a:rPr lang="en-US" sz="1100" i="1"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  <m:t>𝑃</m:t>
                        </m:r>
                      </m:e>
                      <m:sub>
                        <m:r>
                          <a:rPr lang="en-US" sz="1100" i="1"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7" name="Text Box 2">
              <a:extLst>
                <a:ext uri="{FF2B5EF4-FFF2-40B4-BE49-F238E27FC236}">
                  <a16:creationId xmlns:a16="http://schemas.microsoft.com/office/drawing/2014/main" id="{DE85B39B-526A-465F-BC5E-FC70DEA6BB01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563725" y="1038224"/>
              <a:ext cx="697230" cy="295275"/>
            </a:xfrm>
            <a:prstGeom prst="rect">
              <a:avLst/>
            </a:prstGeom>
            <a:solidFill>
              <a:schemeClr val="bg2">
                <a:lumMod val="90000"/>
              </a:schemeClr>
            </a:solidFill>
            <a:ln w="9525">
              <a:noFill/>
              <a:miter lim="800000"/>
              <a:headEnd/>
              <a:tailEnd/>
            </a:ln>
          </xdr:spPr>
          <xdr:txBody>
            <a:bodyPr rot="0" vert="horz" wrap="square" lIns="0" tIns="0" rIns="0" bIns="0" anchor="t" anchorCtr="0">
              <a:noAutofit/>
            </a:bodyPr>
            <a:lstStyle/>
            <a:p>
              <a:pPr marL="0" marR="0">
                <a:lnSpc>
                  <a:spcPct val="107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en-US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(</a:t>
              </a:r>
              <a:r>
                <a:rPr lang="en-US" sz="1100" i="0"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𝑚_𝑡∙𝑛_𝑡)/𝑁∙𝑃</a:t>
              </a:r>
              <a:r>
                <a:rPr lang="en-US" sz="1200" i="0"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_</a:t>
              </a:r>
              <a:r>
                <a:rPr lang="en-US" sz="1100" i="0"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𝑡</a:t>
              </a:r>
              <a:endParaRPr lang="en-U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70039-0E0E-4713-AD23-787E8C7BCB74}">
  <dimension ref="A1:N28"/>
  <sheetViews>
    <sheetView tabSelected="1" zoomScale="85" zoomScaleNormal="85" workbookViewId="0">
      <selection activeCell="J31" sqref="J31"/>
    </sheetView>
  </sheetViews>
  <sheetFormatPr baseColWidth="10" defaultColWidth="8.7109375" defaultRowHeight="15" x14ac:dyDescent="0.25"/>
  <cols>
    <col min="1" max="1" width="30.28515625" customWidth="1"/>
    <col min="2" max="2" width="15.28515625" customWidth="1"/>
    <col min="3" max="3" width="12" customWidth="1"/>
    <col min="5" max="5" width="12.140625" customWidth="1"/>
    <col min="6" max="6" width="20" customWidth="1"/>
    <col min="7" max="7" width="14.42578125" customWidth="1"/>
    <col min="8" max="8" width="11.5703125" bestFit="1" customWidth="1"/>
    <col min="9" max="11" width="22" customWidth="1"/>
    <col min="12" max="12" width="11.28515625" customWidth="1"/>
    <col min="13" max="13" width="21" customWidth="1"/>
    <col min="14" max="14" width="15.140625" customWidth="1"/>
  </cols>
  <sheetData>
    <row r="1" spans="1:14" ht="14.65" customHeight="1" x14ac:dyDescent="0.3">
      <c r="A1" s="62" t="s">
        <v>5</v>
      </c>
      <c r="B1" s="63"/>
      <c r="C1" s="63"/>
      <c r="D1" s="63"/>
      <c r="E1" s="63"/>
      <c r="F1" s="63"/>
      <c r="G1" s="63"/>
      <c r="H1" s="63"/>
      <c r="I1" s="61" t="s">
        <v>16</v>
      </c>
      <c r="J1" s="61"/>
      <c r="K1" s="61"/>
      <c r="L1" s="66" t="s">
        <v>6</v>
      </c>
      <c r="M1" s="66"/>
      <c r="N1" s="34"/>
    </row>
    <row r="2" spans="1:14" ht="15.75" x14ac:dyDescent="0.25">
      <c r="A2" s="5"/>
      <c r="B2" s="6"/>
      <c r="C2" s="7"/>
      <c r="D2" s="7"/>
      <c r="E2" s="8"/>
      <c r="F2" s="7"/>
      <c r="G2" s="7"/>
      <c r="H2" s="9"/>
      <c r="I2" s="12"/>
      <c r="J2" s="13"/>
      <c r="K2" s="14"/>
      <c r="L2" s="15"/>
      <c r="M2" s="16"/>
      <c r="N2" s="17"/>
    </row>
    <row r="3" spans="1:14" ht="80.25" customHeight="1" x14ac:dyDescent="0.35">
      <c r="A3" s="5"/>
      <c r="B3" s="64" t="s">
        <v>9</v>
      </c>
      <c r="C3" s="7"/>
      <c r="D3" s="7"/>
      <c r="E3" s="65" t="s">
        <v>10</v>
      </c>
      <c r="F3" s="7"/>
      <c r="G3" s="67" t="s">
        <v>14</v>
      </c>
      <c r="H3" s="9" t="s">
        <v>2</v>
      </c>
      <c r="I3" s="12" t="s">
        <v>11</v>
      </c>
      <c r="J3" s="13" t="s">
        <v>13</v>
      </c>
      <c r="K3" s="14" t="s">
        <v>15</v>
      </c>
      <c r="L3" s="18" t="s">
        <v>4</v>
      </c>
      <c r="M3" s="19" t="s">
        <v>12</v>
      </c>
      <c r="N3" s="59" t="s">
        <v>17</v>
      </c>
    </row>
    <row r="4" spans="1:14" ht="34.5" x14ac:dyDescent="0.35">
      <c r="A4" s="10" t="s">
        <v>8</v>
      </c>
      <c r="B4" s="64"/>
      <c r="C4" s="7" t="s">
        <v>7</v>
      </c>
      <c r="D4" s="7" t="s">
        <v>3</v>
      </c>
      <c r="E4" s="65"/>
      <c r="F4" s="7" t="s">
        <v>0</v>
      </c>
      <c r="G4" s="67"/>
      <c r="H4" s="11"/>
      <c r="I4" s="12"/>
      <c r="J4" s="13"/>
      <c r="K4" s="14"/>
      <c r="L4" s="20"/>
      <c r="M4" s="21"/>
      <c r="N4" s="60"/>
    </row>
    <row r="5" spans="1:14" x14ac:dyDescent="0.25">
      <c r="A5" s="27"/>
      <c r="B5" s="28"/>
      <c r="C5" s="25"/>
      <c r="D5" s="29"/>
      <c r="E5" s="30"/>
      <c r="F5" s="31"/>
      <c r="G5" s="42"/>
      <c r="H5" s="26"/>
      <c r="I5" s="22"/>
      <c r="J5" s="1"/>
      <c r="K5" s="3"/>
      <c r="L5" s="35"/>
      <c r="M5" s="36"/>
      <c r="N5" s="37"/>
    </row>
    <row r="6" spans="1:14" x14ac:dyDescent="0.25">
      <c r="A6" s="45">
        <v>44411</v>
      </c>
      <c r="B6" s="47">
        <v>44403</v>
      </c>
      <c r="C6" s="32">
        <v>2E-3</v>
      </c>
      <c r="D6" s="4">
        <v>0.02</v>
      </c>
      <c r="E6" s="2">
        <v>1</v>
      </c>
      <c r="F6" s="48">
        <v>100000000</v>
      </c>
      <c r="G6" s="43"/>
      <c r="H6" s="33">
        <f>C6*(E6/365)</f>
        <v>5.4794520547945209E-6</v>
      </c>
      <c r="I6" s="23">
        <f>(1 +H6)-1</f>
        <v>5.4794520547574166E-6</v>
      </c>
      <c r="J6" s="50"/>
      <c r="K6" s="52"/>
      <c r="L6" s="38">
        <f t="shared" ref="L6:L26" si="0">D6*(E6/365)</f>
        <v>5.4794520547945207E-5</v>
      </c>
      <c r="M6" s="36"/>
      <c r="N6" s="37"/>
    </row>
    <row r="7" spans="1:14" x14ac:dyDescent="0.25">
      <c r="A7" s="45">
        <v>44412</v>
      </c>
      <c r="B7" s="47">
        <v>44404</v>
      </c>
      <c r="C7" s="32">
        <v>1.9E-3</v>
      </c>
      <c r="D7" s="4">
        <v>0.02</v>
      </c>
      <c r="E7" s="2">
        <v>1</v>
      </c>
      <c r="F7" s="48">
        <v>100000000</v>
      </c>
      <c r="G7" s="43"/>
      <c r="H7" s="33">
        <f t="shared" ref="H7:H26" si="1">C7*(E7/365)</f>
        <v>5.2054794520547945E-6</v>
      </c>
      <c r="I7" s="23">
        <f>(1+H7)*(1+I6)-1</f>
        <v>1.0684960030094004E-5</v>
      </c>
      <c r="J7" s="50">
        <f t="shared" ref="J7:J27" si="2">I6*F6</f>
        <v>547.94520547574166</v>
      </c>
      <c r="K7" s="53">
        <f>J7-J6-G6</f>
        <v>547.94520547574166</v>
      </c>
      <c r="L7" s="38">
        <f t="shared" si="0"/>
        <v>5.4794520547945207E-5</v>
      </c>
      <c r="M7" s="55">
        <f t="shared" ref="M7:M27" si="3">L6*F6</f>
        <v>5479.4520547945203</v>
      </c>
      <c r="N7" s="56">
        <f>K7+M7</f>
        <v>6027.3972602702615</v>
      </c>
    </row>
    <row r="8" spans="1:14" x14ac:dyDescent="0.25">
      <c r="A8" s="45">
        <v>44413</v>
      </c>
      <c r="B8" s="47">
        <v>44405</v>
      </c>
      <c r="C8" s="32">
        <v>1.9E-3</v>
      </c>
      <c r="D8" s="4">
        <v>0.02</v>
      </c>
      <c r="E8" s="2">
        <v>1</v>
      </c>
      <c r="F8" s="48">
        <v>100000000</v>
      </c>
      <c r="G8" s="43"/>
      <c r="H8" s="33">
        <f t="shared" si="1"/>
        <v>5.2054794520547945E-6</v>
      </c>
      <c r="I8" s="23">
        <f t="shared" ref="I8:I26" si="4">(1+H8)*(1+I7)-1</f>
        <v>1.5890495102643953E-5</v>
      </c>
      <c r="J8" s="50">
        <f t="shared" si="2"/>
        <v>1068.4960030094003</v>
      </c>
      <c r="K8" s="53">
        <f>J8-J7-G7</f>
        <v>520.55079753365862</v>
      </c>
      <c r="L8" s="38">
        <f t="shared" si="0"/>
        <v>5.4794520547945207E-5</v>
      </c>
      <c r="M8" s="55">
        <f t="shared" si="3"/>
        <v>5479.4520547945203</v>
      </c>
      <c r="N8" s="56">
        <f t="shared" ref="N8:N27" si="5">K8+M8</f>
        <v>6000.002852328179</v>
      </c>
    </row>
    <row r="9" spans="1:14" x14ac:dyDescent="0.25">
      <c r="A9" s="45">
        <v>44414</v>
      </c>
      <c r="B9" s="47">
        <v>44406</v>
      </c>
      <c r="C9" s="32">
        <v>1.9E-3</v>
      </c>
      <c r="D9" s="4">
        <v>0.02</v>
      </c>
      <c r="E9" s="2">
        <v>3</v>
      </c>
      <c r="F9" s="48">
        <v>100000000</v>
      </c>
      <c r="G9" s="43"/>
      <c r="H9" s="33">
        <f t="shared" si="1"/>
        <v>1.5616438356164384E-5</v>
      </c>
      <c r="I9" s="23">
        <f t="shared" si="4"/>
        <v>3.1507181611711843E-5</v>
      </c>
      <c r="J9" s="50">
        <f t="shared" si="2"/>
        <v>1589.0495102643954</v>
      </c>
      <c r="K9" s="53">
        <f t="shared" ref="K9:K27" si="6">J9-J8-G8</f>
        <v>520.55350725499511</v>
      </c>
      <c r="L9" s="38">
        <f t="shared" si="0"/>
        <v>1.6438356164383559E-4</v>
      </c>
      <c r="M9" s="55">
        <f t="shared" si="3"/>
        <v>5479.4520547945203</v>
      </c>
      <c r="N9" s="56">
        <f t="shared" si="5"/>
        <v>6000.005562049515</v>
      </c>
    </row>
    <row r="10" spans="1:14" x14ac:dyDescent="0.25">
      <c r="A10" s="45">
        <v>44417</v>
      </c>
      <c r="B10" s="47">
        <v>44407</v>
      </c>
      <c r="C10" s="32">
        <v>1.8E-3</v>
      </c>
      <c r="D10" s="4">
        <v>0.02</v>
      </c>
      <c r="E10" s="2">
        <v>1</v>
      </c>
      <c r="F10" s="48">
        <v>100000000</v>
      </c>
      <c r="G10" s="43"/>
      <c r="H10" s="33">
        <f t="shared" si="1"/>
        <v>4.9315068493150682E-6</v>
      </c>
      <c r="I10" s="23">
        <f t="shared" si="4"/>
        <v>3.6438843838970669E-5</v>
      </c>
      <c r="J10" s="50">
        <f t="shared" si="2"/>
        <v>3150.7181611711844</v>
      </c>
      <c r="K10" s="53">
        <f t="shared" si="6"/>
        <v>1561.668650906789</v>
      </c>
      <c r="L10" s="38">
        <f t="shared" si="0"/>
        <v>5.4794520547945207E-5</v>
      </c>
      <c r="M10" s="55">
        <f t="shared" si="3"/>
        <v>16438.35616438356</v>
      </c>
      <c r="N10" s="56">
        <f t="shared" si="5"/>
        <v>18000.024815290348</v>
      </c>
    </row>
    <row r="11" spans="1:14" x14ac:dyDescent="0.25">
      <c r="A11" s="45">
        <v>44418</v>
      </c>
      <c r="B11" s="47">
        <f t="shared" ref="B11:B26" si="7">A6</f>
        <v>44411</v>
      </c>
      <c r="C11" s="32">
        <v>1.8E-3</v>
      </c>
      <c r="D11" s="4">
        <v>0.02</v>
      </c>
      <c r="E11" s="2">
        <v>1</v>
      </c>
      <c r="F11" s="48">
        <v>100000000</v>
      </c>
      <c r="G11" s="43"/>
      <c r="H11" s="33">
        <f t="shared" si="1"/>
        <v>4.9315068493150682E-6</v>
      </c>
      <c r="I11" s="23">
        <f t="shared" si="4"/>
        <v>4.1370530386775073E-5</v>
      </c>
      <c r="J11" s="50">
        <f t="shared" si="2"/>
        <v>3643.884383897067</v>
      </c>
      <c r="K11" s="53">
        <f t="shared" si="6"/>
        <v>493.16622272588256</v>
      </c>
      <c r="L11" s="38">
        <f t="shared" si="0"/>
        <v>5.4794520547945207E-5</v>
      </c>
      <c r="M11" s="55">
        <f t="shared" si="3"/>
        <v>5479.4520547945203</v>
      </c>
      <c r="N11" s="56">
        <f t="shared" si="5"/>
        <v>5972.6182775204034</v>
      </c>
    </row>
    <row r="12" spans="1:14" x14ac:dyDescent="0.25">
      <c r="A12" s="45">
        <v>44419</v>
      </c>
      <c r="B12" s="47">
        <f t="shared" si="7"/>
        <v>44412</v>
      </c>
      <c r="C12" s="32">
        <v>2E-3</v>
      </c>
      <c r="D12" s="4">
        <v>0.02</v>
      </c>
      <c r="E12" s="2">
        <v>1</v>
      </c>
      <c r="F12" s="48">
        <v>100000000</v>
      </c>
      <c r="G12" s="43"/>
      <c r="H12" s="33">
        <f t="shared" si="1"/>
        <v>5.4794520547945209E-6</v>
      </c>
      <c r="I12" s="23">
        <f t="shared" si="4"/>
        <v>4.6850209129312148E-5</v>
      </c>
      <c r="J12" s="50">
        <f t="shared" si="2"/>
        <v>4137.0530386775072</v>
      </c>
      <c r="K12" s="53">
        <f t="shared" si="6"/>
        <v>493.16865478044019</v>
      </c>
      <c r="L12" s="38">
        <f t="shared" si="0"/>
        <v>5.4794520547945207E-5</v>
      </c>
      <c r="M12" s="55">
        <f t="shared" si="3"/>
        <v>5479.4520547945203</v>
      </c>
      <c r="N12" s="56">
        <f t="shared" si="5"/>
        <v>5972.6207095749605</v>
      </c>
    </row>
    <row r="13" spans="1:14" x14ac:dyDescent="0.25">
      <c r="A13" s="45">
        <v>44420</v>
      </c>
      <c r="B13" s="47">
        <f t="shared" si="7"/>
        <v>44413</v>
      </c>
      <c r="C13" s="32">
        <v>2E-3</v>
      </c>
      <c r="D13" s="4">
        <v>0.02</v>
      </c>
      <c r="E13" s="2">
        <v>1</v>
      </c>
      <c r="F13" s="48">
        <v>100000000</v>
      </c>
      <c r="G13" s="43"/>
      <c r="H13" s="33">
        <f t="shared" si="1"/>
        <v>5.4794520547945209E-6</v>
      </c>
      <c r="I13" s="23">
        <f t="shared" si="4"/>
        <v>5.232991789760888E-5</v>
      </c>
      <c r="J13" s="50">
        <f t="shared" si="2"/>
        <v>4685.0209129312152</v>
      </c>
      <c r="K13" s="53">
        <f t="shared" si="6"/>
        <v>547.96787425370803</v>
      </c>
      <c r="L13" s="38">
        <f t="shared" si="0"/>
        <v>5.4794520547945207E-5</v>
      </c>
      <c r="M13" s="55">
        <f t="shared" si="3"/>
        <v>5479.4520547945203</v>
      </c>
      <c r="N13" s="56">
        <f t="shared" si="5"/>
        <v>6027.4199290482284</v>
      </c>
    </row>
    <row r="14" spans="1:14" x14ac:dyDescent="0.25">
      <c r="A14" s="45">
        <v>44421</v>
      </c>
      <c r="B14" s="47">
        <f t="shared" si="7"/>
        <v>44414</v>
      </c>
      <c r="C14" s="32">
        <v>2E-3</v>
      </c>
      <c r="D14" s="4">
        <v>0.02</v>
      </c>
      <c r="E14" s="2">
        <v>3</v>
      </c>
      <c r="F14" s="48">
        <v>100000000</v>
      </c>
      <c r="G14" s="43"/>
      <c r="H14" s="33">
        <f t="shared" si="1"/>
        <v>1.643835616438356E-5</v>
      </c>
      <c r="I14" s="23">
        <f t="shared" si="4"/>
        <v>6.8769134280000088E-5</v>
      </c>
      <c r="J14" s="50">
        <f t="shared" si="2"/>
        <v>5232.9917897608884</v>
      </c>
      <c r="K14" s="53">
        <f t="shared" si="6"/>
        <v>547.97087682967322</v>
      </c>
      <c r="L14" s="38">
        <f t="shared" si="0"/>
        <v>1.6438356164383559E-4</v>
      </c>
      <c r="M14" s="55">
        <f t="shared" si="3"/>
        <v>5479.4520547945203</v>
      </c>
      <c r="N14" s="56">
        <f t="shared" si="5"/>
        <v>6027.4229316241936</v>
      </c>
    </row>
    <row r="15" spans="1:14" x14ac:dyDescent="0.25">
      <c r="A15" s="45">
        <v>44424</v>
      </c>
      <c r="B15" s="47">
        <f t="shared" si="7"/>
        <v>44417</v>
      </c>
      <c r="C15" s="32">
        <v>2E-3</v>
      </c>
      <c r="D15" s="4">
        <v>0.02</v>
      </c>
      <c r="E15" s="2">
        <v>1</v>
      </c>
      <c r="F15" s="49">
        <v>90000000</v>
      </c>
      <c r="G15" s="44">
        <f>((F15-F14)/F14*J15)</f>
        <v>-687.69134280000094</v>
      </c>
      <c r="H15" s="33">
        <f t="shared" si="1"/>
        <v>5.4794520547945209E-6</v>
      </c>
      <c r="I15" s="23">
        <f t="shared" si="4"/>
        <v>7.4248963152001579E-5</v>
      </c>
      <c r="J15" s="50">
        <f t="shared" si="2"/>
        <v>6876.9134280000089</v>
      </c>
      <c r="K15" s="53">
        <f t="shared" si="6"/>
        <v>1643.9216382391205</v>
      </c>
      <c r="L15" s="38">
        <f t="shared" si="0"/>
        <v>5.4794520547945207E-5</v>
      </c>
      <c r="M15" s="55">
        <f t="shared" si="3"/>
        <v>16438.35616438356</v>
      </c>
      <c r="N15" s="56">
        <f t="shared" si="5"/>
        <v>18082.277802622681</v>
      </c>
    </row>
    <row r="16" spans="1:14" x14ac:dyDescent="0.25">
      <c r="A16" s="45">
        <v>44425</v>
      </c>
      <c r="B16" s="47">
        <f t="shared" si="7"/>
        <v>44418</v>
      </c>
      <c r="C16" s="32">
        <v>2E-3</v>
      </c>
      <c r="D16" s="4">
        <v>0.02</v>
      </c>
      <c r="E16" s="2">
        <v>1</v>
      </c>
      <c r="F16" s="48">
        <v>90000000</v>
      </c>
      <c r="G16" s="43"/>
      <c r="H16" s="33">
        <f t="shared" si="1"/>
        <v>5.4794520547945209E-6</v>
      </c>
      <c r="I16" s="23">
        <f t="shared" si="4"/>
        <v>7.972882205042886E-5</v>
      </c>
      <c r="J16" s="50">
        <f t="shared" si="2"/>
        <v>6682.4066836801421</v>
      </c>
      <c r="K16" s="53">
        <f t="shared" si="6"/>
        <v>493.18459848013413</v>
      </c>
      <c r="L16" s="38">
        <f t="shared" si="0"/>
        <v>5.4794520547945207E-5</v>
      </c>
      <c r="M16" s="55">
        <f t="shared" si="3"/>
        <v>4931.5068493150684</v>
      </c>
      <c r="N16" s="56">
        <f t="shared" si="5"/>
        <v>5424.6914477952023</v>
      </c>
    </row>
    <row r="17" spans="1:14" x14ac:dyDescent="0.25">
      <c r="A17" s="45">
        <v>44426</v>
      </c>
      <c r="B17" s="47">
        <f t="shared" si="7"/>
        <v>44419</v>
      </c>
      <c r="C17" s="32">
        <v>2E-3</v>
      </c>
      <c r="D17" s="4">
        <v>0.02</v>
      </c>
      <c r="E17" s="2">
        <v>1</v>
      </c>
      <c r="F17" s="48">
        <v>90000000</v>
      </c>
      <c r="G17" s="43"/>
      <c r="H17" s="33">
        <f t="shared" si="1"/>
        <v>5.4794520547945209E-6</v>
      </c>
      <c r="I17" s="23">
        <f t="shared" si="4"/>
        <v>8.5208710975503976E-5</v>
      </c>
      <c r="J17" s="50">
        <f t="shared" si="2"/>
        <v>7175.5939845385974</v>
      </c>
      <c r="K17" s="53">
        <f t="shared" si="6"/>
        <v>493.18730085845527</v>
      </c>
      <c r="L17" s="38">
        <f t="shared" si="0"/>
        <v>5.4794520547945207E-5</v>
      </c>
      <c r="M17" s="55">
        <f t="shared" si="3"/>
        <v>4931.5068493150684</v>
      </c>
      <c r="N17" s="56">
        <f t="shared" si="5"/>
        <v>5424.6941501735237</v>
      </c>
    </row>
    <row r="18" spans="1:14" x14ac:dyDescent="0.25">
      <c r="A18" s="45">
        <v>44427</v>
      </c>
      <c r="B18" s="47">
        <f t="shared" si="7"/>
        <v>44420</v>
      </c>
      <c r="C18" s="32">
        <v>2E-3</v>
      </c>
      <c r="D18" s="4">
        <v>0.02</v>
      </c>
      <c r="E18" s="2">
        <v>1</v>
      </c>
      <c r="F18" s="48">
        <v>90000000</v>
      </c>
      <c r="G18" s="43"/>
      <c r="H18" s="33">
        <f t="shared" si="1"/>
        <v>5.4794520547945209E-6</v>
      </c>
      <c r="I18" s="23">
        <f t="shared" si="4"/>
        <v>9.0688629927226927E-5</v>
      </c>
      <c r="J18" s="50">
        <f t="shared" si="2"/>
        <v>7668.7839877953575</v>
      </c>
      <c r="K18" s="53">
        <f t="shared" si="6"/>
        <v>493.19000325676006</v>
      </c>
      <c r="L18" s="38">
        <f t="shared" si="0"/>
        <v>5.4794520547945207E-5</v>
      </c>
      <c r="M18" s="55">
        <f t="shared" si="3"/>
        <v>4931.5068493150684</v>
      </c>
      <c r="N18" s="56">
        <f t="shared" si="5"/>
        <v>5424.6968525718285</v>
      </c>
    </row>
    <row r="19" spans="1:14" x14ac:dyDescent="0.25">
      <c r="A19" s="45">
        <v>44428</v>
      </c>
      <c r="B19" s="47">
        <f t="shared" si="7"/>
        <v>44421</v>
      </c>
      <c r="C19" s="32">
        <v>2E-3</v>
      </c>
      <c r="D19" s="4">
        <v>0.02</v>
      </c>
      <c r="E19" s="2">
        <v>3</v>
      </c>
      <c r="F19" s="48">
        <v>90000000</v>
      </c>
      <c r="G19" s="43"/>
      <c r="H19" s="33">
        <f t="shared" si="1"/>
        <v>1.643835616438356E-5</v>
      </c>
      <c r="I19" s="23">
        <f t="shared" si="4"/>
        <v>1.0712847686367155E-4</v>
      </c>
      <c r="J19" s="50">
        <f t="shared" si="2"/>
        <v>8161.9766934504232</v>
      </c>
      <c r="K19" s="53">
        <f t="shared" si="6"/>
        <v>493.19270565506577</v>
      </c>
      <c r="L19" s="38">
        <f t="shared" si="0"/>
        <v>1.6438356164383559E-4</v>
      </c>
      <c r="M19" s="55">
        <f t="shared" si="3"/>
        <v>4931.5068493150684</v>
      </c>
      <c r="N19" s="56">
        <f t="shared" si="5"/>
        <v>5424.6995549701342</v>
      </c>
    </row>
    <row r="20" spans="1:14" x14ac:dyDescent="0.25">
      <c r="A20" s="45">
        <v>44431</v>
      </c>
      <c r="B20" s="47">
        <f t="shared" si="7"/>
        <v>44424</v>
      </c>
      <c r="C20" s="32">
        <v>2E-3</v>
      </c>
      <c r="D20" s="4">
        <v>0.02</v>
      </c>
      <c r="E20" s="2">
        <v>1</v>
      </c>
      <c r="F20" s="48">
        <v>90000000</v>
      </c>
      <c r="G20" s="43"/>
      <c r="H20" s="33">
        <f t="shared" si="1"/>
        <v>5.4794520547945209E-6</v>
      </c>
      <c r="I20" s="23">
        <f t="shared" si="4"/>
        <v>1.126085159237622E-4</v>
      </c>
      <c r="J20" s="50">
        <f t="shared" si="2"/>
        <v>9641.5629177304399</v>
      </c>
      <c r="K20" s="53">
        <f t="shared" si="6"/>
        <v>1479.5862242800167</v>
      </c>
      <c r="L20" s="38">
        <f t="shared" si="0"/>
        <v>5.4794520547945207E-5</v>
      </c>
      <c r="M20" s="55">
        <f t="shared" si="3"/>
        <v>14794.520547945203</v>
      </c>
      <c r="N20" s="56">
        <f t="shared" si="5"/>
        <v>16274.106772225219</v>
      </c>
    </row>
    <row r="21" spans="1:14" x14ac:dyDescent="0.25">
      <c r="A21" s="45">
        <v>44432</v>
      </c>
      <c r="B21" s="47">
        <f t="shared" si="7"/>
        <v>44425</v>
      </c>
      <c r="C21" s="32">
        <v>2E-3</v>
      </c>
      <c r="D21" s="4">
        <v>0.02</v>
      </c>
      <c r="E21" s="2">
        <v>1</v>
      </c>
      <c r="F21" s="48">
        <v>90000000</v>
      </c>
      <c r="G21" s="43"/>
      <c r="H21" s="33">
        <f t="shared" si="1"/>
        <v>5.4794520547945209E-6</v>
      </c>
      <c r="I21" s="23">
        <f t="shared" si="4"/>
        <v>1.1808858501138886E-4</v>
      </c>
      <c r="J21" s="50">
        <f t="shared" si="2"/>
        <v>10134.766433138599</v>
      </c>
      <c r="K21" s="53">
        <f t="shared" si="6"/>
        <v>493.20351540815864</v>
      </c>
      <c r="L21" s="38">
        <f t="shared" si="0"/>
        <v>5.4794520547945207E-5</v>
      </c>
      <c r="M21" s="55">
        <f t="shared" si="3"/>
        <v>4931.5068493150684</v>
      </c>
      <c r="N21" s="56">
        <f t="shared" si="5"/>
        <v>5424.710364723227</v>
      </c>
    </row>
    <row r="22" spans="1:14" x14ac:dyDescent="0.25">
      <c r="A22" s="45">
        <v>44433</v>
      </c>
      <c r="B22" s="47">
        <f t="shared" si="7"/>
        <v>44426</v>
      </c>
      <c r="C22" s="32">
        <v>1.9E-3</v>
      </c>
      <c r="D22" s="4">
        <v>0.02</v>
      </c>
      <c r="E22" s="2">
        <v>1</v>
      </c>
      <c r="F22" s="48">
        <v>90000000</v>
      </c>
      <c r="G22" s="43"/>
      <c r="H22" s="33">
        <f t="shared" si="1"/>
        <v>5.2054794520547945E-6</v>
      </c>
      <c r="I22" s="23">
        <f t="shared" si="4"/>
        <v>1.2329467917115977E-4</v>
      </c>
      <c r="J22" s="50">
        <f t="shared" si="2"/>
        <v>10627.972651024997</v>
      </c>
      <c r="K22" s="53">
        <f t="shared" si="6"/>
        <v>493.20621788639801</v>
      </c>
      <c r="L22" s="38">
        <f t="shared" si="0"/>
        <v>5.4794520547945207E-5</v>
      </c>
      <c r="M22" s="55">
        <f t="shared" si="3"/>
        <v>4931.5068493150684</v>
      </c>
      <c r="N22" s="56">
        <f t="shared" si="5"/>
        <v>5424.7130672014664</v>
      </c>
    </row>
    <row r="23" spans="1:14" x14ac:dyDescent="0.25">
      <c r="A23" s="45">
        <v>44434</v>
      </c>
      <c r="B23" s="47">
        <f t="shared" si="7"/>
        <v>44427</v>
      </c>
      <c r="C23" s="32">
        <v>1.9E-3</v>
      </c>
      <c r="D23" s="4">
        <v>0.02</v>
      </c>
      <c r="E23" s="2">
        <v>1</v>
      </c>
      <c r="F23" s="48">
        <v>90000000</v>
      </c>
      <c r="G23" s="43"/>
      <c r="H23" s="33">
        <f t="shared" si="1"/>
        <v>5.2054794520547945E-6</v>
      </c>
      <c r="I23" s="23">
        <f t="shared" si="4"/>
        <v>1.2850080043125267E-4</v>
      </c>
      <c r="J23" s="50">
        <f t="shared" si="2"/>
        <v>11096.521125404379</v>
      </c>
      <c r="K23" s="53">
        <f t="shared" si="6"/>
        <v>468.54847437938224</v>
      </c>
      <c r="L23" s="38">
        <f t="shared" si="0"/>
        <v>5.4794520547945207E-5</v>
      </c>
      <c r="M23" s="55">
        <f t="shared" si="3"/>
        <v>4931.5068493150684</v>
      </c>
      <c r="N23" s="56">
        <f t="shared" si="5"/>
        <v>5400.0553236944506</v>
      </c>
    </row>
    <row r="24" spans="1:14" x14ac:dyDescent="0.25">
      <c r="A24" s="45">
        <v>44435</v>
      </c>
      <c r="B24" s="47">
        <f t="shared" si="7"/>
        <v>44428</v>
      </c>
      <c r="C24" s="32">
        <v>2E-3</v>
      </c>
      <c r="D24" s="4">
        <v>0.02</v>
      </c>
      <c r="E24" s="2">
        <v>3</v>
      </c>
      <c r="F24" s="48">
        <v>90000000</v>
      </c>
      <c r="G24" s="43"/>
      <c r="H24" s="33">
        <f t="shared" si="1"/>
        <v>1.643835616438356E-5</v>
      </c>
      <c r="I24" s="23">
        <f t="shared" si="4"/>
        <v>1.4494126893760395E-4</v>
      </c>
      <c r="J24" s="50">
        <f t="shared" si="2"/>
        <v>11565.072038812741</v>
      </c>
      <c r="K24" s="53">
        <f t="shared" si="6"/>
        <v>468.55091340836225</v>
      </c>
      <c r="L24" s="38">
        <f t="shared" si="0"/>
        <v>1.6438356164383559E-4</v>
      </c>
      <c r="M24" s="55">
        <f t="shared" si="3"/>
        <v>4931.5068493150684</v>
      </c>
      <c r="N24" s="56">
        <f t="shared" si="5"/>
        <v>5400.0577627234306</v>
      </c>
    </row>
    <row r="25" spans="1:14" x14ac:dyDescent="0.25">
      <c r="A25" s="45">
        <v>44438</v>
      </c>
      <c r="B25" s="47">
        <f t="shared" si="7"/>
        <v>44431</v>
      </c>
      <c r="C25" s="32">
        <v>2E-3</v>
      </c>
      <c r="D25" s="4">
        <v>0.02</v>
      </c>
      <c r="E25" s="2">
        <v>1</v>
      </c>
      <c r="F25" s="48">
        <v>90000000</v>
      </c>
      <c r="G25" s="43"/>
      <c r="H25" s="33">
        <f t="shared" si="1"/>
        <v>5.4794520547945209E-6</v>
      </c>
      <c r="I25" s="23">
        <f t="shared" si="4"/>
        <v>1.5042151519106817E-4</v>
      </c>
      <c r="J25" s="50">
        <f t="shared" si="2"/>
        <v>13044.714204384356</v>
      </c>
      <c r="K25" s="53">
        <f t="shared" si="6"/>
        <v>1479.6421655716149</v>
      </c>
      <c r="L25" s="38">
        <f t="shared" si="0"/>
        <v>5.4794520547945207E-5</v>
      </c>
      <c r="M25" s="55">
        <f t="shared" si="3"/>
        <v>14794.520547945203</v>
      </c>
      <c r="N25" s="56">
        <f t="shared" si="5"/>
        <v>16274.162713516818</v>
      </c>
    </row>
    <row r="26" spans="1:14" x14ac:dyDescent="0.25">
      <c r="A26" s="45">
        <v>44439</v>
      </c>
      <c r="B26" s="47">
        <f t="shared" si="7"/>
        <v>44432</v>
      </c>
      <c r="C26" s="32">
        <v>2E-3</v>
      </c>
      <c r="D26" s="4">
        <v>0.02</v>
      </c>
      <c r="E26" s="2">
        <v>1</v>
      </c>
      <c r="F26" s="48">
        <v>90000000</v>
      </c>
      <c r="G26" s="43"/>
      <c r="H26" s="33">
        <f t="shared" si="1"/>
        <v>5.4794520547945209E-6</v>
      </c>
      <c r="I26" s="23">
        <f t="shared" si="4"/>
        <v>1.5590179147340066E-4</v>
      </c>
      <c r="J26" s="50">
        <f t="shared" si="2"/>
        <v>13537.936367196135</v>
      </c>
      <c r="K26" s="53">
        <f t="shared" si="6"/>
        <v>493.22216281177862</v>
      </c>
      <c r="L26" s="38">
        <f t="shared" si="0"/>
        <v>5.4794520547945207E-5</v>
      </c>
      <c r="M26" s="55">
        <f t="shared" si="3"/>
        <v>4931.5068493150684</v>
      </c>
      <c r="N26" s="56">
        <f t="shared" si="5"/>
        <v>5424.729012126847</v>
      </c>
    </row>
    <row r="27" spans="1:14" ht="15.75" thickBot="1" x14ac:dyDescent="0.3">
      <c r="A27" s="46">
        <v>44440</v>
      </c>
      <c r="B27" s="47"/>
      <c r="C27" s="1"/>
      <c r="D27" s="1"/>
      <c r="E27" s="1"/>
      <c r="F27" s="1"/>
      <c r="G27" s="1"/>
      <c r="H27" s="1"/>
      <c r="I27" s="24"/>
      <c r="J27" s="51">
        <f t="shared" si="2"/>
        <v>14031.16123260606</v>
      </c>
      <c r="K27" s="53">
        <f t="shared" si="6"/>
        <v>493.22486540992577</v>
      </c>
      <c r="L27" s="39"/>
      <c r="M27" s="57">
        <f t="shared" si="3"/>
        <v>4931.5068493150684</v>
      </c>
      <c r="N27" s="58">
        <f t="shared" si="5"/>
        <v>5424.7317147249942</v>
      </c>
    </row>
    <row r="28" spans="1:14" ht="14.25" customHeight="1" thickBot="1" x14ac:dyDescent="0.3">
      <c r="L28" s="40" t="s">
        <v>1</v>
      </c>
      <c r="M28" s="41"/>
      <c r="N28" s="54">
        <f>SUM(N7:N27)</f>
        <v>164855.83887677593</v>
      </c>
    </row>
  </sheetData>
  <mergeCells count="7">
    <mergeCell ref="N3:N4"/>
    <mergeCell ref="I1:K1"/>
    <mergeCell ref="A1:H1"/>
    <mergeCell ref="B3:B4"/>
    <mergeCell ref="E3:E4"/>
    <mergeCell ref="L1:M1"/>
    <mergeCell ref="G3:G4"/>
  </mergeCells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35a7de49-b683-4164-88f8-c84c8842f202" ContentTypeId="0x0101001195684D2F137647AA5434A5CB73DF042704" PreviousValue="fals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MD Liaison Document" ma:contentTypeID="0x0101001195684D2F137647AA5434A5CB73DF0427040044CFAF9C20FFCE4C851BB18D02A398EF" ma:contentTypeVersion="67" ma:contentTypeDescription="Create a new document." ma:contentTypeScope="" ma:versionID="e8e564a8d2d0ff45fd194f4855f8811d">
  <xsd:schema xmlns:xsd="http://www.w3.org/2001/XMLSchema" xmlns:xs="http://www.w3.org/2001/XMLSchema" xmlns:p="http://schemas.microsoft.com/office/2006/metadata/properties" xmlns:ns2="d5953541-9517-43c8-9aab-99ea89c11ef5" xmlns:ns3="1e052c79-f56d-4093-affc-0ebc4051d015" targetNamespace="http://schemas.microsoft.com/office/2006/metadata/properties" ma:root="true" ma:fieldsID="5271c2e0a28f4e118ae795b11143adf3" ns2:_="" ns3:_="">
    <xsd:import namespace="d5953541-9517-43c8-9aab-99ea89c11ef5"/>
    <xsd:import namespace="1e052c79-f56d-4093-affc-0ebc4051d015"/>
    <xsd:element name="properties">
      <xsd:complexType>
        <xsd:sequence>
          <xsd:element name="documentManagement">
            <xsd:complexType>
              <xsd:all>
                <xsd:element ref="ns2:BoCAuthoredDate" minOccurs="0"/>
                <xsd:element ref="ns2:BoCMultiAuthor" minOccurs="0"/>
                <xsd:element ref="ns2:BoCAuthor" minOccurs="0"/>
                <xsd:element ref="ns2:BoCSourcePrimaryID" minOccurs="0"/>
                <xsd:element ref="ns2:BoCSourceSecondaryID" minOccurs="0"/>
                <xsd:element ref="ns2:BoCBoCArchives" minOccurs="0"/>
                <xsd:element ref="ns2:BoCRecordState" minOccurs="0"/>
                <xsd:element ref="ns2:BoCRecordCategory" minOccurs="0"/>
                <xsd:element ref="ns2:BoCRecordStatus" minOccurs="0"/>
                <xsd:element ref="ns2:BoCRecordDeclaredDate" minOccurs="0"/>
                <xsd:element ref="ns2:BoCRecordVital" minOccurs="0"/>
                <xsd:element ref="ns2:BoCRecordData" minOccurs="0"/>
                <xsd:element ref="ns2:BoCComments" minOccurs="0"/>
                <xsd:element ref="ns2:BoCOriginalDocumentIDValue" minOccurs="0"/>
                <xsd:element ref="ns2:BoCContentID" minOccurs="0"/>
                <xsd:element ref="ns2:BoCYear"/>
                <xsd:element ref="ns2:b4078637a8a142d79ee567a0e1b1b1dc" minOccurs="0"/>
                <xsd:element ref="ns2:TaxCatchAll" minOccurs="0"/>
                <xsd:element ref="ns2:TaxCatchAllLabel" minOccurs="0"/>
                <xsd:element ref="ns2:o0ecdfd9bd014bd491b131fdc98e1882" minOccurs="0"/>
                <xsd:element ref="ns2:TaxKeywordTaxHTField" minOccurs="0"/>
                <xsd:element ref="ns2:_dlc_DocId" minOccurs="0"/>
                <xsd:element ref="ns2:h1cc5b67e1ec4044b14326fbaa2f4895" minOccurs="0"/>
                <xsd:element ref="ns2:_dlc_DocIdUrl" minOccurs="0"/>
                <xsd:element ref="ns2:hd483ece21554274b18384e0ca644c7e" minOccurs="0"/>
                <xsd:element ref="ns2:_dlc_DocIdPersistId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53541-9517-43c8-9aab-99ea89c11ef5" elementFormDefault="qualified">
    <xsd:import namespace="http://schemas.microsoft.com/office/2006/documentManagement/types"/>
    <xsd:import namespace="http://schemas.microsoft.com/office/infopath/2007/PartnerControls"/>
    <xsd:element name="BoCAuthoredDate" ma:index="2" nillable="true" ma:displayName="Authored Date" ma:description="" ma:format="DateTime" ma:internalName="BoCAuthoredDate" ma:readOnly="false">
      <xsd:simpleType>
        <xsd:restriction base="dms:DateTime"/>
      </xsd:simpleType>
    </xsd:element>
    <xsd:element name="BoCMultiAuthor" ma:index="3" nillable="true" ma:displayName="Document Author" ma:list="UserInfo" ma:SearchPeopleOnly="false" ma:SharePointGroup="0" ma:internalName="BoCMultiAutho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oCAuthor" ma:index="4" nillable="true" ma:displayName="Author" ma:description="" ma:internalName="BoCAuthor" ma:readOnly="false">
      <xsd:simpleType>
        <xsd:restriction base="dms:Text">
          <xsd:maxLength value="255"/>
        </xsd:restriction>
      </xsd:simpleType>
    </xsd:element>
    <xsd:element name="BoCSourcePrimaryID" ma:index="6" nillable="true" ma:displayName="Source Primary ID" ma:description="" ma:internalName="BoCSourcePrimaryID" ma:readOnly="false">
      <xsd:simpleType>
        <xsd:restriction base="dms:Text">
          <xsd:maxLength value="255"/>
        </xsd:restriction>
      </xsd:simpleType>
    </xsd:element>
    <xsd:element name="BoCSourceSecondaryID" ma:index="7" nillable="true" ma:displayName="Source Secondary ID" ma:description="" ma:internalName="BoCSourceSecondaryID" ma:readOnly="false">
      <xsd:simpleType>
        <xsd:restriction base="dms:Text">
          <xsd:maxLength value="255"/>
        </xsd:restriction>
      </xsd:simpleType>
    </xsd:element>
    <xsd:element name="BoCBoCArchives" ma:index="9" nillable="true" ma:displayName="BoC Archives" ma:default="No" ma:description="" ma:format="Dropdown" ma:internalName="BoCBoCArchives" ma:readOnly="false">
      <xsd:simpleType>
        <xsd:restriction base="dms:Choice">
          <xsd:enumeration value="No"/>
          <xsd:enumeration value="Yes"/>
        </xsd:restriction>
      </xsd:simpleType>
    </xsd:element>
    <xsd:element name="BoCRecordState" ma:index="10" nillable="true" ma:displayName="Record State" ma:description="" ma:internalName="BoCRecordState" ma:readOnly="false">
      <xsd:simpleType>
        <xsd:restriction base="dms:Text">
          <xsd:maxLength value="255"/>
        </xsd:restriction>
      </xsd:simpleType>
    </xsd:element>
    <xsd:element name="BoCRecordCategory" ma:index="11" nillable="true" ma:displayName="Record Category" ma:description="" ma:internalName="BoCRecordCategory" ma:readOnly="false">
      <xsd:simpleType>
        <xsd:restriction base="dms:Text">
          <xsd:maxLength value="255"/>
        </xsd:restriction>
      </xsd:simpleType>
    </xsd:element>
    <xsd:element name="BoCRecordStatus" ma:index="12" nillable="true" ma:displayName="Record Status" ma:description="" ma:internalName="BoCRecordStatus" ma:readOnly="false">
      <xsd:simpleType>
        <xsd:restriction base="dms:Text">
          <xsd:maxLength value="255"/>
        </xsd:restriction>
      </xsd:simpleType>
    </xsd:element>
    <xsd:element name="BoCRecordDeclaredDate" ma:index="13" nillable="true" ma:displayName="Record Declared Date" ma:description="" ma:format="DateTime" ma:internalName="BoCRecordDeclaredDate" ma:readOnly="false">
      <xsd:simpleType>
        <xsd:restriction base="dms:DateTime"/>
      </xsd:simpleType>
    </xsd:element>
    <xsd:element name="BoCRecordVital" ma:index="14" nillable="true" ma:displayName="Record Vital" ma:default="false" ma:format="Dropdown" ma:internalName="BoCRecordVital" ma:readOnly="false">
      <xsd:simpleType>
        <xsd:restriction base="dms:Choice">
          <xsd:enumeration value="true"/>
          <xsd:enumeration value="false"/>
          <xsd:enumeration value="Yes"/>
          <xsd:enumeration value="No"/>
        </xsd:restriction>
      </xsd:simpleType>
    </xsd:element>
    <xsd:element name="BoCRecordData" ma:index="15" nillable="true" ma:displayName="Record Data" ma:description="" ma:internalName="BoCRecordData" ma:readOnly="false">
      <xsd:simpleType>
        <xsd:restriction base="dms:Note">
          <xsd:maxLength value="255"/>
        </xsd:restriction>
      </xsd:simpleType>
    </xsd:element>
    <xsd:element name="BoCComments" ma:index="16" nillable="true" ma:displayName="Comments" ma:description="" ma:internalName="BoCComments" ma:readOnly="false">
      <xsd:simpleType>
        <xsd:restriction base="dms:Note">
          <xsd:maxLength value="255"/>
        </xsd:restriction>
      </xsd:simpleType>
    </xsd:element>
    <xsd:element name="BoCOriginalDocumentIDValue" ma:index="17" nillable="true" ma:displayName="Original Document ID Value" ma:internalName="BoCOriginalDocumentIDValue" ma:readOnly="false">
      <xsd:simpleType>
        <xsd:restriction base="dms:Text">
          <xsd:maxLength value="255"/>
        </xsd:restriction>
      </xsd:simpleType>
    </xsd:element>
    <xsd:element name="BoCContentID" ma:index="18" nillable="true" ma:displayName="Content ID" ma:description="" ma:internalName="BoCContentID" ma:readOnly="false">
      <xsd:simpleType>
        <xsd:restriction base="dms:Text">
          <xsd:maxLength value="255"/>
        </xsd:restriction>
      </xsd:simpleType>
    </xsd:element>
    <xsd:element name="BoCYear" ma:index="22" ma:displayName="Year" ma:internalName="BoCYear" ma:readOnly="false">
      <xsd:simpleType>
        <xsd:restriction base="dms:Text">
          <xsd:maxLength value="4"/>
        </xsd:restriction>
      </xsd:simpleType>
    </xsd:element>
    <xsd:element name="b4078637a8a142d79ee567a0e1b1b1dc" ma:index="24" ma:taxonomy="true" ma:internalName="b4078637a8a142d79ee567a0e1b1b1dc" ma:taxonomyFieldName="BoCDepartment" ma:displayName="Department" ma:default="" ma:fieldId="{b4078637-a8a1-42d7-9ee5-67a0e1b1b1dc}" ma:sspId="35a7de49-b683-4164-88f8-c84c8842f202" ma:termSetId="6da9c4ed-9f6e-4526-b55a-8e9f5a8c5d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5" nillable="true" ma:displayName="Taxonomy Catch All Column" ma:hidden="true" ma:list="{f3e21e50-8510-45ac-9226-d888444d3220}" ma:internalName="TaxCatchAll" ma:showField="CatchAllData" ma:web="1e052c79-f56d-4093-affc-0ebc4051d0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6" nillable="true" ma:displayName="Taxonomy Catch All Column1" ma:hidden="true" ma:list="{f3e21e50-8510-45ac-9226-d888444d3220}" ma:internalName="TaxCatchAllLabel" ma:readOnly="true" ma:showField="CatchAllDataLabel" ma:web="1e052c79-f56d-4093-affc-0ebc4051d0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0ecdfd9bd014bd491b131fdc98e1882" ma:index="30" nillable="true" ma:taxonomy="true" ma:internalName="o0ecdfd9bd014bd491b131fdc98e1882" ma:taxonomyFieldName="BoCRecordClassification" ma:displayName="Record Classification" ma:readOnly="false" ma:default="" ma:fieldId="{80ecdfd9-bd01-4bd4-91b1-31fdc98e1882}" ma:sspId="35a7de49-b683-4164-88f8-c84c8842f202" ma:termSetId="c9ddf070-7fea-4dd5-b2ae-fbe4261c5b2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31" nillable="true" ma:taxonomy="true" ma:internalName="TaxKeywordTaxHTField" ma:taxonomyFieldName="TaxKeyword" ma:displayName="Enterprise Keywords" ma:fieldId="{23f27201-bee3-471e-b2e7-b64fd8b7ca38}" ma:taxonomyMulti="true" ma:sspId="35a7de49-b683-4164-88f8-c84c8842f202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3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h1cc5b67e1ec4044b14326fbaa2f4895" ma:index="34" nillable="true" ma:taxonomy="true" ma:internalName="h1cc5b67e1ec4044b14326fbaa2f4895" ma:taxonomyFieldName="BoCOrganizationName" ma:displayName="Organization Name" ma:default="" ma:fieldId="{11cc5b67-e1ec-4044-b143-26fbaa2f4895}" ma:sspId="35a7de49-b683-4164-88f8-c84c8842f202" ma:termSetId="2c3782d9-dc92-4c4c-9290-c2e1f227e982" ma:anchorId="680f96ac-cc1d-4270-80ba-2f6cc568e719" ma:open="false" ma:isKeyword="false">
      <xsd:complexType>
        <xsd:sequence>
          <xsd:element ref="pc:Terms" minOccurs="0" maxOccurs="1"/>
        </xsd:sequence>
      </xsd:complexType>
    </xsd:element>
    <xsd:element name="_dlc_DocIdUrl" ma:index="3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hd483ece21554274b18384e0ca644c7e" ma:index="37" nillable="true" ma:taxonomy="true" ma:internalName="hd483ece21554274b18384e0ca644c7e" ma:taxonomyFieldName="BoCDocumentType" ma:displayName="Document Type" ma:default="" ma:fieldId="{1d483ece-2155-4274-b183-84e0ca644c7e}" ma:sspId="35a7de49-b683-4164-88f8-c84c8842f202" ma:termSetId="9c144154-3a61-45d5-a172-d569479cd975" ma:anchorId="97f33c6f-2474-40cd-8140-a85f9f86f8a9" ma:open="false" ma:isKeyword="false">
      <xsd:complexType>
        <xsd:sequence>
          <xsd:element ref="pc:Terms" minOccurs="0" maxOccurs="1"/>
        </xsd:sequence>
      </xsd:complexType>
    </xsd:element>
    <xsd:element name="_dlc_DocIdPersistId" ma:index="3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052c79-f56d-4093-affc-0ebc4051d015" elementFormDefault="qualified">
    <xsd:import namespace="http://schemas.microsoft.com/office/2006/documentManagement/types"/>
    <xsd:import namespace="http://schemas.microsoft.com/office/infopath/2007/PartnerControls"/>
    <xsd:element name="SharedWithUsers" ma:index="3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oCRecordVital xmlns="d5953541-9517-43c8-9aab-99ea89c11ef5">false</BoCRecordVital>
    <BoCRecordData xmlns="d5953541-9517-43c8-9aab-99ea89c11ef5" xsi:nil="true"/>
    <BoCMultiAuthor xmlns="d5953541-9517-43c8-9aab-99ea89c11ef5">
      <UserInfo>
        <DisplayName/>
        <AccountId xsi:nil="true"/>
        <AccountType/>
      </UserInfo>
    </BoCMultiAuthor>
    <BoCSourceSecondaryID xmlns="d5953541-9517-43c8-9aab-99ea89c11ef5" xsi:nil="true"/>
    <h1cc5b67e1ec4044b14326fbaa2f4895 xmlns="d5953541-9517-43c8-9aab-99ea89c11e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CARR</TermName>
          <TermId xmlns="http://schemas.microsoft.com/office/infopath/2007/PartnerControls">4615fb99-dfff-4300-be89-092c1e2e8cdb</TermId>
        </TermInfo>
      </Terms>
    </h1cc5b67e1ec4044b14326fbaa2f4895>
    <TaxCatchAll xmlns="d5953541-9517-43c8-9aab-99ea89c11ef5">
      <Value>52</Value>
      <Value>39</Value>
    </TaxCatchAll>
    <BoCContentID xmlns="d5953541-9517-43c8-9aab-99ea89c11ef5" xsi:nil="true"/>
    <BoCRecordDeclaredDate xmlns="d5953541-9517-43c8-9aab-99ea89c11ef5" xsi:nil="true"/>
    <o0ecdfd9bd014bd491b131fdc98e1882 xmlns="d5953541-9517-43c8-9aab-99ea89c11ef5">
      <Terms xmlns="http://schemas.microsoft.com/office/infopath/2007/PartnerControls"/>
    </o0ecdfd9bd014bd491b131fdc98e1882>
    <BoCComments xmlns="d5953541-9517-43c8-9aab-99ea89c11ef5" xsi:nil="true"/>
    <TaxKeywordTaxHTField xmlns="d5953541-9517-43c8-9aab-99ea89c11ef5">
      <Terms xmlns="http://schemas.microsoft.com/office/infopath/2007/PartnerControls"/>
    </TaxKeywordTaxHTField>
    <hd483ece21554274b18384e0ca644c7e xmlns="d5953541-9517-43c8-9aab-99ea89c11ef5">
      <Terms xmlns="http://schemas.microsoft.com/office/infopath/2007/PartnerControls"/>
    </hd483ece21554274b18384e0ca644c7e>
    <BoCRecordState xmlns="d5953541-9517-43c8-9aab-99ea89c11ef5" xsi:nil="true"/>
    <BoCOriginalDocumentIDValue xmlns="d5953541-9517-43c8-9aab-99ea89c11ef5" xsi:nil="true"/>
    <BoCRecordStatus xmlns="d5953541-9517-43c8-9aab-99ea89c11ef5" xsi:nil="true"/>
    <b4078637a8a142d79ee567a0e1b1b1dc xmlns="d5953541-9517-43c8-9aab-99ea89c11e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Financial Markets</TermName>
          <TermId xmlns="http://schemas.microsoft.com/office/infopath/2007/PartnerControls">4ea7b915-429f-4fb2-aaca-9b50f3cc1afb</TermId>
        </TermInfo>
      </Terms>
    </b4078637a8a142d79ee567a0e1b1b1dc>
    <BoCAuthoredDate xmlns="d5953541-9517-43c8-9aab-99ea89c11ef5" xsi:nil="true"/>
    <BoCAuthor xmlns="d5953541-9517-43c8-9aab-99ea89c11ef5" xsi:nil="true"/>
    <BoCYear xmlns="d5953541-9517-43c8-9aab-99ea89c11ef5"/>
    <BoCSourcePrimaryID xmlns="d5953541-9517-43c8-9aab-99ea89c11ef5" xsi:nil="true"/>
    <BoCRecordCategory xmlns="d5953541-9517-43c8-9aab-99ea89c11ef5" xsi:nil="true"/>
    <BoCBoCArchives xmlns="d5953541-9517-43c8-9aab-99ea89c11ef5">No</BoCBoCArchives>
    <_dlc_DocId xmlns="d5953541-9517-43c8-9aab-99ea89c11ef5">SXUNM3WAPP4D-2105527493-22978</_dlc_DocId>
    <_dlc_DocIdUrl xmlns="d5953541-9517-43c8-9aab-99ea89c11ef5">
      <Url>https://bankofcanada.sharepoint.com/sites/D_FMD_EG/_layouts/15/DocIdRedir.aspx?ID=SXUNM3WAPP4D-2105527493-22978</Url>
      <Description>SXUNM3WAPP4D-2105527493-22978</Description>
    </_dlc_DocIdUrl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37CB6D-6F68-4E4F-B24D-7C226F9A229A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619A742F-FBC8-41AF-9AA1-00D2C15AF69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396A3C1-5719-4C02-93DA-C7C5D698B4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953541-9517-43c8-9aab-99ea89c11ef5"/>
    <ds:schemaRef ds:uri="1e052c79-f56d-4093-affc-0ebc4051d0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BA0933C-73F5-4BAA-905B-DE18E6C1580D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1e052c79-f56d-4093-affc-0ebc4051d015"/>
    <ds:schemaRef ds:uri="http://purl.org/dc/dcmitype/"/>
    <ds:schemaRef ds:uri="d5953541-9517-43c8-9aab-99ea89c11ef5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926428CD-635C-4118-BCB8-480622E1B1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Moyenne comp. à terme échu</vt:lpstr>
    </vt:vector>
  </TitlesOfParts>
  <Company>BMO Capital Markets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Bank of Canada - Banque du Canada</dc:creator>
  <cp:lastModifiedBy>Natalie Brule</cp:lastModifiedBy>
  <dcterms:created xsi:type="dcterms:W3CDTF">2021-10-26T02:49:26Z</dcterms:created>
  <dcterms:modified xsi:type="dcterms:W3CDTF">2021-11-19T15:10:04Z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f00cb3-7a5d-4674-b157-6d675423df49_Enabled">
    <vt:lpwstr>true</vt:lpwstr>
  </property>
  <property fmtid="{D5CDD505-2E9C-101B-9397-08002B2CF9AE}" pid="3" name="MSIP_Label_0cf00cb3-7a5d-4674-b157-6d675423df49_SetDate">
    <vt:lpwstr>2021-10-27T14:31:28Z</vt:lpwstr>
  </property>
  <property fmtid="{D5CDD505-2E9C-101B-9397-08002B2CF9AE}" pid="4" name="MSIP_Label_0cf00cb3-7a5d-4674-b157-6d675423df49_Method">
    <vt:lpwstr>Standard</vt:lpwstr>
  </property>
  <property fmtid="{D5CDD505-2E9C-101B-9397-08002B2CF9AE}" pid="5" name="MSIP_Label_0cf00cb3-7a5d-4674-b157-6d675423df49_Name">
    <vt:lpwstr>Internal</vt:lpwstr>
  </property>
  <property fmtid="{D5CDD505-2E9C-101B-9397-08002B2CF9AE}" pid="6" name="MSIP_Label_0cf00cb3-7a5d-4674-b157-6d675423df49_SiteId">
    <vt:lpwstr>ece76e02-a02b-4c4a-906d-98a34c5ce07a</vt:lpwstr>
  </property>
  <property fmtid="{D5CDD505-2E9C-101B-9397-08002B2CF9AE}" pid="7" name="MSIP_Label_0cf00cb3-7a5d-4674-b157-6d675423df49_ActionId">
    <vt:lpwstr>49624e72-4f4d-4cda-a0e2-ec1bf1921438</vt:lpwstr>
  </property>
  <property fmtid="{D5CDD505-2E9C-101B-9397-08002B2CF9AE}" pid="8" name="MSIP_Label_0cf00cb3-7a5d-4674-b157-6d675423df49_ContentBits">
    <vt:lpwstr>0</vt:lpwstr>
  </property>
  <property fmtid="{D5CDD505-2E9C-101B-9397-08002B2CF9AE}" pid="9" name="ContentTypeId">
    <vt:lpwstr>0x0101001195684D2F137647AA5434A5CB73DF0427040044CFAF9C20FFCE4C851BB18D02A398EF</vt:lpwstr>
  </property>
  <property fmtid="{D5CDD505-2E9C-101B-9397-08002B2CF9AE}" pid="10" name="_dlc_DocIdItemGuid">
    <vt:lpwstr>bad71b30-ee66-41b3-89d9-b46c3ef52dd4</vt:lpwstr>
  </property>
  <property fmtid="{D5CDD505-2E9C-101B-9397-08002B2CF9AE}" pid="11" name="BoCOrganizationName">
    <vt:lpwstr>39;#CARR|4615fb99-dfff-4300-be89-092c1e2e8cdb</vt:lpwstr>
  </property>
  <property fmtid="{D5CDD505-2E9C-101B-9397-08002B2CF9AE}" pid="12" name="TaxKeyword">
    <vt:lpwstr/>
  </property>
  <property fmtid="{D5CDD505-2E9C-101B-9397-08002B2CF9AE}" pid="13" name="BoCDocumentType">
    <vt:lpwstr/>
  </property>
  <property fmtid="{D5CDD505-2E9C-101B-9397-08002B2CF9AE}" pid="14" name="BoCDepartment">
    <vt:lpwstr>52;#Financial Markets|4ea7b915-429f-4fb2-aaca-9b50f3cc1afb</vt:lpwstr>
  </property>
  <property fmtid="{D5CDD505-2E9C-101B-9397-08002B2CF9AE}" pid="15" name="BoCRecordClassification">
    <vt:lpwstr/>
  </property>
</Properties>
</file>